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8515" windowHeight="12585"/>
  </bookViews>
  <sheets>
    <sheet name="Comp.1 Ind.MapadeRiesgos"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'Comp.1 Ind.MapadeRiesgos'!$A$9:$AB$42</definedName>
    <definedName name="Cargo">[7]INFORMACIÓN!$V$3:$V$14</definedName>
    <definedName name="Clasificacion" localSheetId="0">#REF!</definedName>
    <definedName name="Clasificacion">#REF!</definedName>
    <definedName name="Dependencia">[7]INFORMACIÓN!$U$3:$U$14</definedName>
    <definedName name="Frecuencia">[6]Hoja1!$C$2:$C$8</definedName>
    <definedName name="Herramienta">[6]Hoja1!$E$2:$E$10</definedName>
    <definedName name="Impacto">[8]INFORMACIÓN!$L$13:$L$17</definedName>
    <definedName name="Probabilidad">[8]INFORMACIÓN!$H$4:$H$8</definedName>
    <definedName name="Proceso">[8]INFORMACIÓN!$A$3:$A$15</definedName>
    <definedName name="Procesos" localSheetId="0">#REF!</definedName>
    <definedName name="Procesos">#REF!</definedName>
    <definedName name="Tendencia">[6]Hoja1!$D$2:$D$4</definedName>
    <definedName name="Tipo">[6]Hoja1!$A$2:$A$8</definedName>
    <definedName name="TipoInd">[7]INFORMACIÓN!$J$18:$J$20</definedName>
  </definedNames>
  <calcPr calcId="144525" concurrentCalc="0"/>
</workbook>
</file>

<file path=xl/calcChain.xml><?xml version="1.0" encoding="utf-8"?>
<calcChain xmlns="http://schemas.openxmlformats.org/spreadsheetml/2006/main">
  <c r="Z40" i="1" l="1"/>
  <c r="O40" i="1"/>
  <c r="P40" i="1"/>
  <c r="Q40" i="1"/>
  <c r="Z39" i="1"/>
  <c r="Z38" i="1"/>
  <c r="Z37" i="1"/>
  <c r="Z36" i="1"/>
  <c r="Z35" i="1"/>
  <c r="Z34" i="1"/>
  <c r="Z33" i="1"/>
  <c r="Z32" i="1"/>
  <c r="Z31" i="1"/>
  <c r="Z30" i="1"/>
  <c r="Z29" i="1"/>
  <c r="Z28" i="1"/>
  <c r="U27" i="1"/>
  <c r="Z26" i="1"/>
  <c r="U26" i="1"/>
  <c r="Z25" i="1"/>
  <c r="Z24" i="1"/>
  <c r="T23" i="1"/>
  <c r="V23" i="1"/>
  <c r="Z23" i="1"/>
  <c r="V21" i="1"/>
  <c r="Z20" i="1"/>
  <c r="Z19" i="1"/>
  <c r="Z18" i="1"/>
  <c r="Z17" i="1"/>
  <c r="Z16" i="1"/>
  <c r="Z15" i="1"/>
  <c r="Z14" i="1"/>
  <c r="Z13" i="1"/>
  <c r="Z12" i="1"/>
  <c r="Z11" i="1"/>
</calcChain>
</file>

<file path=xl/comments1.xml><?xml version="1.0" encoding="utf-8"?>
<comments xmlns="http://schemas.openxmlformats.org/spreadsheetml/2006/main">
  <authors>
    <author>Claudia Marcela García</author>
    <author>Carolina Andrea Cuartas</author>
  </authors>
  <commentList>
    <comment ref="U15" authorId="0">
      <text>
        <r>
          <rPr>
            <b/>
            <sz val="9"/>
            <color indexed="81"/>
            <rFont val="Tahoma"/>
            <family val="2"/>
          </rPr>
          <t>Claudia Marcela García:</t>
        </r>
        <r>
          <rPr>
            <sz val="9"/>
            <color indexed="81"/>
            <rFont val="Tahoma"/>
            <family val="2"/>
          </rPr>
          <t xml:space="preserve">
No hay actividades relacionadas ?</t>
        </r>
      </text>
    </comment>
    <comment ref="U24" authorId="0">
      <text>
        <r>
          <rPr>
            <b/>
            <sz val="9"/>
            <color indexed="81"/>
            <rFont val="Tahoma"/>
            <family val="2"/>
          </rPr>
          <t>Claudia Marcela García:</t>
        </r>
        <r>
          <rPr>
            <sz val="9"/>
            <color indexed="81"/>
            <rFont val="Tahoma"/>
            <family val="2"/>
          </rPr>
          <t xml:space="preserve">
Se tienen evidencias de estas actividades? </t>
        </r>
      </text>
    </comment>
    <comment ref="U25" authorId="0">
      <text>
        <r>
          <rPr>
            <b/>
            <sz val="9"/>
            <color indexed="81"/>
            <rFont val="Tahoma"/>
            <family val="2"/>
          </rPr>
          <t>Claudia Marcela García:</t>
        </r>
        <r>
          <rPr>
            <sz val="9"/>
            <color indexed="81"/>
            <rFont val="Tahoma"/>
            <family val="2"/>
          </rPr>
          <t xml:space="preserve">
Ajustar la redacción, lo revisamos en conjunto</t>
        </r>
      </text>
    </comment>
    <comment ref="W25" authorId="0">
      <text>
        <r>
          <rPr>
            <b/>
            <sz val="9"/>
            <color indexed="81"/>
            <rFont val="Tahoma"/>
            <family val="2"/>
          </rPr>
          <t>Claudia Marcela García:</t>
        </r>
        <r>
          <rPr>
            <sz val="9"/>
            <color indexed="81"/>
            <rFont val="Tahoma"/>
            <family val="2"/>
          </rPr>
          <t xml:space="preserve">
Ajustar la redacción, lo revisamos en conjunto</t>
        </r>
      </text>
    </comment>
    <comment ref="D32" authorId="1">
      <text>
        <r>
          <rPr>
            <b/>
            <sz val="9"/>
            <color indexed="81"/>
            <rFont val="Tahoma"/>
            <family val="2"/>
          </rPr>
          <t>Carolina Andrea Cuartas:</t>
        </r>
        <r>
          <rPr>
            <sz val="9"/>
            <color indexed="81"/>
            <rFont val="Tahoma"/>
            <family val="2"/>
          </rPr>
          <t xml:space="preserve">
100*(No de dominios aplicados)/No. Dominios adoptados</t>
        </r>
      </text>
    </comment>
  </commentList>
</comments>
</file>

<file path=xl/sharedStrings.xml><?xml version="1.0" encoding="utf-8"?>
<sst xmlns="http://schemas.openxmlformats.org/spreadsheetml/2006/main" count="559" uniqueCount="322">
  <si>
    <t>PLAN DE SEGUIMIENTO Y EVALUACIÓN A LA GESTIÓN
INDICADORES DE MAPA DE RIESGO ANTICORRUPCIÓN</t>
  </si>
  <si>
    <t>Código:208-PLA-Ft-05</t>
  </si>
  <si>
    <t>Versión: 4</t>
  </si>
  <si>
    <t>Pág. 4 de 4</t>
  </si>
  <si>
    <t>Vigente desde: 29-06-2016</t>
  </si>
  <si>
    <t>FECHA DE ACTUALIZACIÓN</t>
  </si>
  <si>
    <t>DIA</t>
  </si>
  <si>
    <t xml:space="preserve">DICIEMBRE </t>
  </si>
  <si>
    <t>OBJETIVO DE CALIDAD</t>
  </si>
  <si>
    <t>PROCESO</t>
  </si>
  <si>
    <t>NOMBRE DEL RIESGO Ó DEL PELIGRO</t>
  </si>
  <si>
    <t>NOMBRE DEL INDICADOR</t>
  </si>
  <si>
    <t>OBJETIVO DEL INDICADOR</t>
  </si>
  <si>
    <t>FUENTE DATOS</t>
  </si>
  <si>
    <t>CÁLCULO</t>
  </si>
  <si>
    <t xml:space="preserve">UNIDAD DE MEDIDA </t>
  </si>
  <si>
    <t>TIPO DE INDICADOR</t>
  </si>
  <si>
    <t>META ANUAL</t>
  </si>
  <si>
    <t>FRECUENCIA MEDICION</t>
  </si>
  <si>
    <t>TENDENCIA</t>
  </si>
  <si>
    <t xml:space="preserve">RESPONSABLE DEL CÁLCULO </t>
  </si>
  <si>
    <t xml:space="preserve">META </t>
  </si>
  <si>
    <t>SEGUIMIENTO
ANÁLISIS  (RETRASOS Y FACTORES LIMITANTES</t>
  </si>
  <si>
    <t>AVANCE DEL INDICADOR</t>
  </si>
  <si>
    <t>EVALUACIÓN DEL RESULTADO</t>
  </si>
  <si>
    <t>DEPENDENCIA</t>
  </si>
  <si>
    <t>CARGO</t>
  </si>
  <si>
    <t>PRIMER PERIODO</t>
  </si>
  <si>
    <t>SEGUNDO PERIODO</t>
  </si>
  <si>
    <t>TERCER PERIODO</t>
  </si>
  <si>
    <t>ANÁLISIS DEL RESULTADO</t>
  </si>
  <si>
    <t>CUARTO
PERIODO</t>
  </si>
  <si>
    <t>ACCIONES PREVENTIVAS</t>
  </si>
  <si>
    <t>ACCIONES CORRECTIVAS</t>
  </si>
  <si>
    <t>2. Promover una comunicación integral para construir relaciones de confianza con los actores con los cuales interactúa la entidad.
3. Promover la cultura de transparencia y probidad en desarrollo de los objetivos y procesos de la entidad</t>
  </si>
  <si>
    <t>Comunicaciones</t>
  </si>
  <si>
    <r>
      <t xml:space="preserve">R28.- Dificultad en la obtención y divulgación de información institucional en los canales de comunicación existentes. </t>
    </r>
    <r>
      <rPr>
        <b/>
        <sz val="10"/>
        <rFont val="Arial"/>
        <family val="2"/>
      </rPr>
      <t xml:space="preserve">  </t>
    </r>
    <r>
      <rPr>
        <sz val="10"/>
        <rFont val="Arial"/>
        <family val="2"/>
      </rPr>
      <t xml:space="preserve">      </t>
    </r>
  </si>
  <si>
    <t xml:space="preserve">Verificación de las publicaciones emitidas por la entidad.
</t>
  </si>
  <si>
    <t>Verificar que la información a divulgar por parte de la CVP sea clara real y oportuna.</t>
  </si>
  <si>
    <t xml:space="preserve">Oficina Asesora de Planeación
Áreas misionales
</t>
  </si>
  <si>
    <t>Número de publicaciones aprobadas y emitidas/Número de publicaciones programadas</t>
  </si>
  <si>
    <t>%</t>
  </si>
  <si>
    <t>Eficacia</t>
  </si>
  <si>
    <t>Cuatrimestral</t>
  </si>
  <si>
    <t>Minimización</t>
  </si>
  <si>
    <t>OFICINA ASESORA DE COMUNICACIONES</t>
  </si>
  <si>
    <t>JEFE OFICINA ASESORA DE COMUNICACIONES</t>
  </si>
  <si>
    <t>Los controles están para aportarle la seguridad necesaria a un procedimiento; no obstante algunas veces y debido a los afanes que cotidianamente nos pasan a todos posiblemente los controlos no sean tan efectivos. Conforme a lo anterior, trabajamos permanentemente en el perfeccionamiento de los mismos y como prueba de ello está la creación del Comité de Comunicaciones. 
La Oficina Asesora de Comunicaciones le ha hecho el respectivo control a cada información que ha sido divulgada a los grupos de interes, no obstante vale la pena mencionar que la creación del comité de comunicaciones reforzará el control para minimizar el riesgo.</t>
  </si>
  <si>
    <t xml:space="preserve">Se realiza un control a través del monitoreo de medios y de una ficha de control sobre publicaciones internas y canales de divlgación. El proceso de control de cumplimieto de calidad de las publicaciones se hacen a través de identificación de elementos por modificar y las correciones de la pieza comunicativa se hacen inmediatamente. </t>
  </si>
  <si>
    <t>La oficina de comunicaciones generó 6 boletines de prensa, que una vez son verificados en contenido y calidad, los envía la delegada responsable de comunicación externa. Durante los meses de gestión, se lograron 68  publicaciones en radio, web, prensa y televisión.   Publicaciones  en redes sociales YouTube trimestre: 19
Publicaciones Facebook trimestre: 105</t>
  </si>
  <si>
    <t xml:space="preserve">Para el 2017 se creará el formato de solicitud de producción gráfica. Adicionalmente se realizará formato de Boletines de Prensa, y solicitud de comunicados internos a través de correo electrónico. </t>
  </si>
  <si>
    <t>3. Fortalecer la gestión de la entidad a través del talento humano y la racionalización y buen uso de los recursos administrativos, financiero y jurídicos</t>
  </si>
  <si>
    <t>Prevención del Daño Antijurídico y Representación Judicial</t>
  </si>
  <si>
    <t>21. R18.- Negligencia en la atención de la defensa judicial de la entidad para favorecer intereses particulares</t>
  </si>
  <si>
    <t># de informes quincenales presentados/# de informes programados (24)</t>
  </si>
  <si>
    <t>Informes quincenales</t>
  </si>
  <si>
    <t># de informes quincenales presentados/# de informes programados (24) (19 a partir de Agosto)</t>
  </si>
  <si>
    <t>DIRECCION JURIDICA</t>
  </si>
  <si>
    <t>DIRECTOR JURIDICO</t>
  </si>
  <si>
    <t>Se tienen los informes de dos de los abogados, encontrandose pendiente un abogado, ya se requirio. 16/72</t>
  </si>
  <si>
    <t>De acuerdo con el ajuste al procedimiento realizado al Seguimiento de los Procesos Judiciales cada abogado debe generar a partir del mes de agosto 1 informe mensual, es decir 19 al año, como son tres abogados se deben entregar 57 en total. 21/57</t>
  </si>
  <si>
    <t>Para el análisis de este período  final se tuvieron en cuenta los informes que debieron ser presentados teniendo en cuenta la firma de los contratos de los abogados externos, decir 41 informes. 16/57. Se ajustó porque el Dr Russi no ha pasado informes de este año.</t>
  </si>
  <si>
    <t># de procesos cotejados en el cuatrimestre/# de procesos activos</t>
  </si>
  <si>
    <t>Expediente, reportes SIPROJ</t>
  </si>
  <si>
    <t xml:space="preserve">Con el fin de hacer el seguimiento de manera efectiva, se dividieron los procesos activios en 3 grupos, existe un total de 113 procesos judiciales, sin contar con acciones de tutela, cada grupo se compone de 40 procesos, para el primer cuatrimestre se cotejaron 40 procesos, se evidencia su cotejo con los soportes e informes de la rama judicial, siproj, informes de contratista y visitas a los despachos judiciales. </t>
  </si>
  <si>
    <t xml:space="preserve">Bajo la misma metodología del primer informe se pudo establecer que en el período se tuvieron 116 procesos activos, de los cuales el total de los mismos cuenta con los debidos soportes que se pueden cotejar tanto con la Rama Judicial, como con el SIPROJ y los informes de gestión correspondiente. </t>
  </si>
  <si>
    <t>A diciemnbre 15 de2016 se tienen 123 procesos judiciales y etxradudiciles activos, todos los cuales han sido cotejados con la Rama Judicial, conforme lo reporta el técnico de la Dirección Jurídica.</t>
  </si>
  <si>
    <t>Determinar el conjunto de acciones o actividades que garanticen, la protección del derecho fundamental a la vida de la familia y de los hogares pertenecientes al estrato 1 y 2 en Bogotá, ubicados en zona de alto riesgo no mitigable por fenómenos de remoción en masa, inundación, desbordamiento, crecientes súbitas o avenidas torrenciales, los cuales requieren ser reubicados a una alternativa habitacional temporal, que cuente con las condiciones de habitabilidad: técnicamente segura y ambientalmente salubre; mientras se logra una solución definitiva a la condición del riesgo a través de la reparación de la vivienda.</t>
  </si>
  <si>
    <t>Reasentamientos Humanos</t>
  </si>
  <si>
    <t>Cobro de dádivas y/o favores para adelantar cualquier etapa del proceso de reasentamientos por parte de personas internas o externas a la CVP</t>
  </si>
  <si>
    <t xml:space="preserve">Control de la Información entregada a los ciudadanos objeto del programa. </t>
  </si>
  <si>
    <t xml:space="preserve">Generar y entregar información precisa y detallada del proyecto. </t>
  </si>
  <si>
    <t xml:space="preserve">Brochure Elaborado </t>
  </si>
  <si>
    <t>Elaboración de un Brochure.</t>
  </si>
  <si>
    <t>Unidad</t>
  </si>
  <si>
    <t xml:space="preserve">Efectividad </t>
  </si>
  <si>
    <t>Semanal</t>
  </si>
  <si>
    <t>Maximización</t>
  </si>
  <si>
    <t xml:space="preserve">Dirección de reasentamientos </t>
  </si>
  <si>
    <t xml:space="preserve">Director Técnico </t>
  </si>
  <si>
    <t xml:space="preserve">Se realizó una reunión de coordinación con la Oficina de Comunicaciones para presentar la propuesta de elaboración del brochure. </t>
  </si>
  <si>
    <t>Se diseñó y aplicó una estrategia comunicativa de Relocalización Transitoria, en donde: 
1. Se realizó una campaña de divulgación del nuevo procedimiento.
2. Se realizaron cambios relacionados con el documento de referencia "Contrato de Arrendamiento". 
3. Se distribuyeron piezas informativas y se publicó la información en la pagina de internet.</t>
  </si>
  <si>
    <t xml:space="preserve">Se realizó una propuesta de blochure que está siendo ajustada por Comunicaciones </t>
  </si>
  <si>
    <t>Se logró la meta propuesta de elaborar un Bochure, lo cual permitirá que los beneficiarios del proceso de Reasentamientos cuenten con mejor y oportuna información sobre los requisitos para acceder al programa y así, minimizar el riesgo de cobro de dádivas y/o favores para adelantar cualquier etapa del proceso de reasentamientos por parte de personas internas o externas a la CVP</t>
  </si>
  <si>
    <t>Doble proceso de Reasentamiento con un mismo predio o con una misma familia.</t>
  </si>
  <si>
    <t>Mensual</t>
  </si>
  <si>
    <t>Se han realizado unas presentaciones sobre el proceso de Reasentamientos Humanos para la Secretaría Distrital de Ambiente y para los Alcaldes Locales</t>
  </si>
  <si>
    <t>Se logró la meta propuesta de elaborar un Bochure, lo cual permitirá que los beneficiarios del proceso de Reasentamientos cuenten con mejor y oportuna información sobre los requisitos para acceder al programa y así,, minimizar el doble proceso de Reasentamiento con un mismo predio o con una misma familia.</t>
  </si>
  <si>
    <t>Ausencia de Controles en la Gestión Documental</t>
  </si>
  <si>
    <t>Control de Eficiencia y seguridad en las actividades laborales</t>
  </si>
  <si>
    <t>Generar información que brinde seguridad y confianza en el proceso de gestión documental</t>
  </si>
  <si>
    <t xml:space="preserve">Registro de actividades ejecutadas </t>
  </si>
  <si>
    <t># de actividades laborales realizadas/ Actividades programadas</t>
  </si>
  <si>
    <t xml:space="preserve">Eficiencia </t>
  </si>
  <si>
    <t xml:space="preserve">No se ha iniciado la actividad </t>
  </si>
  <si>
    <t>Se diseñó un formato de levantamiento de cargas laborales para medir las actividades de las personas a cargo de la Gestión Documental de la Dirección de Reasentamientos</t>
  </si>
  <si>
    <t>Se realizó el correspondiente levantamiento de cargas laborales.</t>
  </si>
  <si>
    <t>Se logró el objetivo propuesto de levantar cargas laborales de Gestión Documental de la Dirección de Reasentamientos, lo cual permite establecer la cantidad  y perfil de empleos que se necesita en esa área y así, minimizar el riesgo en la administración del archivo por falta de controles en la Gestión Documental.</t>
  </si>
  <si>
    <t xml:space="preserve">Apropiación por parte de un ciudadano, de un valor no causado por Relocalización Transitoria. </t>
  </si>
  <si>
    <t>Control de la habitabilidad y del estado del proceso de relocalización transitoria</t>
  </si>
  <si>
    <t xml:space="preserve">Conocer las condiciones de habitabilidad y el estado del proceso por cada familia incluida en relocalización transitoria. </t>
  </si>
  <si>
    <t>Registros de visitas</t>
  </si>
  <si>
    <t># de visitas realizadas/ Visitas Programadas por semana</t>
  </si>
  <si>
    <t xml:space="preserve">Se programaron 10 visitas y se realizaron 7 visitas  </t>
  </si>
  <si>
    <t>Se programaron 200 visitas, de las cuales se realizaron 372 visitas</t>
  </si>
  <si>
    <t xml:space="preserve">El cumplimiento de la meta se sobrepasó, realizando 379 visitas de relocalización transitoria para conocer las condiciones de habitabilidad y el estado del proceso por cada familia que hace parte del procedimiento,  lo cual permite minimizar el riesgo de apropiación por parte de un ciudadano, de un valor no causado por Relocalización Transitoria. </t>
  </si>
  <si>
    <t xml:space="preserve">Diagnóstico de la base de datos Relocalización Transitoria </t>
  </si>
  <si>
    <t>Conocer las actuales condiciones de la base de datos.</t>
  </si>
  <si>
    <t xml:space="preserve">Diagnostico Elaborado </t>
  </si>
  <si>
    <t>Elaboración de un diagnostico.</t>
  </si>
  <si>
    <t>Se elabora una primera versión del diagnóstico sobre las bases de datos, identificando la situación actual, la situación propuesta y las acciones a seguir.</t>
  </si>
  <si>
    <t>Se diseñó un aplicativo para el procedimiento de Relocalización Transitoria.
También se presentó un informe sobre estado en que se encuentra el Modelamiento de la Base de Datos</t>
  </si>
  <si>
    <t>El aplicativo diseñado para relocalización transitoria está funcionando al 100%</t>
  </si>
  <si>
    <t xml:space="preserve">Se diseñó e implementó un aplicativo para relocalización transitoria que funciona al 100%, lo cual permite llevar una trazabilidad de la información del procedimiento y así, minimizar el riesgo de apropiación por parte de un ciudadano, de un valor no causado por Relocalización Transitoria. </t>
  </si>
  <si>
    <t xml:space="preserve">Brochure Informativo </t>
  </si>
  <si>
    <t xml:space="preserve">Documentar los derechos y deberes de los ciudadanos de manera clara y precisa frente al programa de reasentamientos. </t>
  </si>
  <si>
    <t xml:space="preserve">Se logró la meta propuesta de elaborar un Bochure, lo cual permitirá que los beneficiarios del proceso de Reasentamientos cuenten con mejor y oportuna información sobre los requisitos para acceder al programa y así minimizar el riesgo de apropiación por parte de un ciudadano, de un valor no causado por Relocalización Transitoria. </t>
  </si>
  <si>
    <t>Control de Eficiencia en las actividades laborales</t>
  </si>
  <si>
    <t xml:space="preserve">Medir el número de actividades laborales realizadas.  </t>
  </si>
  <si>
    <t xml:space="preserve">Se logró el objetivo propuesto de levantar cargas laborales de Gestión Documental de la Dirección de Reasentamientos, lo cual permite establecer la cantidad  y perfil de empleos que se necesita en esa área y así, minimizar el riesgo de apropiación por parte de un ciudadano, de un valor no causado por Relocalización Transitoria. </t>
  </si>
  <si>
    <t xml:space="preserve">1. Mejorar las condiciones de vida de la población objeto de atención localizada en la ciudad legal de origen informal </t>
  </si>
  <si>
    <t>Mejoramiento de Vivienda</t>
  </si>
  <si>
    <t>Los enlaces e intermediarios en las comunidades, cobran trámites  que ante la CVP son gratuitos.</t>
  </si>
  <si>
    <t xml:space="preserve">Implementación </t>
  </si>
  <si>
    <t xml:space="preserve">Establecer cantidad de hogares informados de los servicios de la Caja de Vivienda Popular </t>
  </si>
  <si>
    <t>FUSS</t>
  </si>
  <si>
    <t xml:space="preserve">No. de Visita de caracterización y convocatoria a hogares identificados para acceder al programa de mejoramiento de vivienda en condición de habitabilidad / No. visitas programadasr*100
</t>
  </si>
  <si>
    <t>DIRECCIÓN DE MEJORAMIENTO DE VIVIENDA</t>
  </si>
  <si>
    <t>DIRECTOR (A) DE MEJORAMIENTO DE VIVIENDA</t>
  </si>
  <si>
    <t>NOTA: EL PORCENTAJE DEL INDICADOR INICIA NUEVA MEDICION A PARTIR DEL MES DE JULIO DEBIDO AL CAMBIO DE LA META EN LOS INDICADORES DEL NUEVO PROYECTO DE INVERSION Y LA META DE CADA PERIODO ES INGRESADA SEGÚN LAS ACTIVIDADES PROGRAMADAS MES A MES.</t>
  </si>
  <si>
    <t>Durante el segundo cuatrimestre, se le realizo seguimiento a los meses de Julio-Agosto, debido al cambio de las metas en los indicadores, periodo para el cual no se tenian programado realizar visitas de caracterizacion y convocatoria a hogares identificados para acceder al programa de mejoramiento de vivienda, pero se en estos dos meses se realizaron  57  visitas de caracterización de las 500 programadas para esta vigencia.</t>
  </si>
  <si>
    <t>Durante el ultimo cuatrimestre de la vigencia, se realizaron 452 visitas de caracterizacion y convocatoria a hogares identificados para acceder al programa de mejoramiento de vivienda, para un total de 509 visitas realizadas durante la vigencia, dando cumplimiento a la meta programada de realizar 500  visitas de caracterización para el presente año.</t>
  </si>
  <si>
    <t xml:space="preserve">Uso indebido de los recursos del subsidio por parte del oferente. </t>
  </si>
  <si>
    <t xml:space="preserve">Visitas </t>
  </si>
  <si>
    <t>Verificar que las obras y los recursos se ejecuten conforme a lo programado.</t>
  </si>
  <si>
    <t xml:space="preserve">No. de  Visitas de seguimiento técnico de hogares beneficiacarios / No. total de visitas programadas .
</t>
  </si>
  <si>
    <t>Para el seguimiento del segundo cuatrimestre y que para efectos de este, solo se le realizo a los meses de julio y agosto en este reporte, debido al cambio de las metas en los indicadores del FUSS, por la unificacion de las actividades de los dos proyectos en uno solo a partir del mes de Julio, para este periodo se realizaron en total 210  visitas técnicas de seguimiento de las 1752 visitas programadas para la vigencia.</t>
  </si>
  <si>
    <t>Para el seguimiento del ultimo cuatrimestre, se realizo una actualizacion de la meta programada para las visitas de seguimiento tecnico, ya que este nuemero fue redistribuido entre las visitas de concertacion, la visitas tecnicas y las visitas sociales, quedando una meta de 1162 visitas de seguimiento tecnico para la vigencia. esto debido al cambio de las metas en los indicadores del FUSS, en conclusion para este periodo se realizaron en total 1256  visitas técnicas de seguimiento de las 1162 visitas programadas para la vigencia. Dando asi cumplimiento a la meta programada.</t>
  </si>
  <si>
    <t xml:space="preserve"> Cobro por actividades del procedimiento de trámite ante curadurías urbanas para expedición de licencias de construcción y mal manejo de dineros para el pago de expensas e impuestos.</t>
  </si>
  <si>
    <t>verificar la cantidad de hogares informados sobre la gratuidad de los servicios de la Caja.</t>
  </si>
  <si>
    <t xml:space="preserve">Número de visitas a predios viables para Asistencia Técnica en el periodo/ No. de visitas programadas </t>
  </si>
  <si>
    <t xml:space="preserve">Para este periodo se realizaron un total de 7  visitas a predios viables para Asistencia Técnica, dato tomado del reporte mensual del FUSS. </t>
  </si>
  <si>
    <t xml:space="preserve">Para este periodo se realizaron un total de 36  visitas a predios viables para Asistencia Técnica, dato tomado del reporte mensual del FUSS. Dando asi cumplimiento a la meta programada para la vigencia. </t>
  </si>
  <si>
    <t>Mejorar el desarrollo urbano de la ciudad y/o entorno a escala barrial de origen informal, estrato 1 y 2 a través de acciones conjuntas, articuladas, integrales y sostenibles entre las entidades del sector y la comunidad</t>
  </si>
  <si>
    <t>Mejoramiento de Barrios</t>
  </si>
  <si>
    <t>R26.- Manipulación de la información manifestada en: I) tráfico indebido;  o II)  guardar información valiosa para el desarrollo del proceso con el fin de favorecer a una de las partes, a cambio de una contraprestación.</t>
  </si>
  <si>
    <t>Disponibilidad de la información  y atención oportuna.</t>
  </si>
  <si>
    <t>Medir la disponibilidad de la información a los proveedores de la entidad y a la comunidad para lograr la participación ciudadana y la lucha contra corrupcción para alcanzar la transparencia.</t>
  </si>
  <si>
    <t>1. Actas de las reuniones o encuentros con comunidad y proveedores de la entidad.
2. Listados de asistencia de reuniones o encuentros con comunidad y proveedores de la entidad.
3. Control de entrega de información para los proyectos de la dirección.
4. Registros fotográficos.
5. Encuestas de satisfacción de la comunidad.</t>
  </si>
  <si>
    <t>.=Σ Número de reuniones realizadas / Número de reuniones programadas</t>
  </si>
  <si>
    <t>Eficiencia</t>
  </si>
  <si>
    <t>&gt;95%</t>
  </si>
  <si>
    <t>DIRECCIÓN DE MEJORAMIENTO DE BARRIOS</t>
  </si>
  <si>
    <t>DIRECTOR (A) DE MEJORAMIENTO DE BARRIOS</t>
  </si>
  <si>
    <t>La eficacia se ve afectada por la transición de administración y en el primer período  hasta el mes de marzo se asignaron los supervisores nuevos para los contratos vigentes.</t>
  </si>
  <si>
    <t>Se atendieron los requerimientos de información por parte de la comunidad, evidenciado en  53 registros con la supervisión social y la comunidad.</t>
  </si>
  <si>
    <t>Se atendieron los requerimientos de información por parte de la comunidad, evidenciado en  15 registros con la supervisión social y la comunidad.</t>
  </si>
  <si>
    <t>Se realizó  la supervisión social en los contratos vigentes de la dirección.
Se realizó  la atención a los  problemas de comunicación e información  presentados en las entregas misionales de productos a la comunidad.
Se ubicó a Disposición de la comunidad puntos de información por parte de los contratistas</t>
  </si>
  <si>
    <t>R27.- Tráfico de Influencias  para afectar los tiempos y calidad en la ejecución de los proyectos favoreciendo a un tercero.</t>
  </si>
  <si>
    <t>Veracidad de la información en la supervisión y ejecución prespuestal.</t>
  </si>
  <si>
    <t xml:space="preserve">Controlar la supervisión y ejecución presupuestal  de los contratos, proyectos e intervenciones ejecutados por la dirección. </t>
  </si>
  <si>
    <t>1. 208-MB-Ft-21 FORMATO INFORME SUPERVISIÓN OBRA
2. Actas de comité
3. Herramienta Seguimiento Control Financiero y Contractual
4. Registros fotográficos.
5. Registros de reuniones con los funcionarios públicos temas de la politica anticorrupción.</t>
  </si>
  <si>
    <t>.=Σ Número de  registros de comités  o recorridos realizados / Número de comités o recorridos programadas</t>
  </si>
  <si>
    <t>La eficacia se ve afectada por la transición de administración y en el primer período  hasta el mes de marzo se destinaron los supervisores nuevos para los contratos vigentes.</t>
  </si>
  <si>
    <t xml:space="preserve">Para el seguimiento en el segundo cuatrimestre de 2016, se evidencia eficiencia  en el indicador con los 34 registros de actas de comité realizados por los 9 contratos  de infraestructura vigentes. Se evidencian 15 Pactos de Sostenibilidad firmados.
</t>
  </si>
  <si>
    <t xml:space="preserve">Para el seguimiento en el segundo cuatrimestre de 2016, se evidencia eficiencia  en el indicador con los 25 registros de actas de comité realizados por los 9 contratos  de infraestructura vigentes. Se evidencian 8 Pactos de Sostenibilidad firmados.
</t>
  </si>
  <si>
    <t>Se realiazaron mesas de trabajo conjuntas con la interventoría, contratista y supervisión a los contratos vigentes en la dirección. 
Se realizarón  pactos de sostenibilidad para la entrega de salones comunales intervenidos.
Se realizó el seguimiento financiero a los contratos vigentes en la dirección de mejoramiento de barrios.</t>
  </si>
  <si>
    <t>1. Fortalecer la gestión de la entidad a través de un talento humano comprometido que contribuya a la eficiencia, eficacia y efectividad administrativa y al cumplimiento de las metas institucionales al servicio de la población sujeta de atención</t>
  </si>
  <si>
    <t>Urbanizaciones y Titulación</t>
  </si>
  <si>
    <t>1. R1.- Cobro de Dadivas y/o favores para adelantar cualquier etapa y/o actividad del proceso.</t>
  </si>
  <si>
    <t>Informes de Seguimiento a Procesos de Pertenencias</t>
  </si>
  <si>
    <t>Medir el cumplimiento del acompañamiento realizado por la Dirección  a los Procesos de Pertenencia</t>
  </si>
  <si>
    <t>Seguimiento a Juzgados y Abogados Externos</t>
  </si>
  <si>
    <t>(Número de Informes Realizados / Número de Informes Proyectados )*100</t>
  </si>
  <si>
    <t>DIRECCIÓN DE URBANIZACIONES Y TITULACIÓN</t>
  </si>
  <si>
    <t>DIRECTOR (A) DE URBANIZACIONES Y TITULACIÓN</t>
  </si>
  <si>
    <t xml:space="preserve">A Diciembre 31 de 2016,se encuentran registradas: 17 demandas del mes de noviembre de 2016 del Barrio Manzanares y 47 demandas del mes de Diciembre de 2016 correspondiente a  20 del Barrio Sotavento y 27 del Barrio Pradera </t>
  </si>
  <si>
    <t>2. R2.- Manipulación de la información manifestada en: I) tráfico indebido;  o II)  guardar información valiosa para el desarrollo del proceso con el fin de favorecer a una de las partes, a cambio de una contraprestación.</t>
  </si>
  <si>
    <t>Socialización del Acuerdo Ético</t>
  </si>
  <si>
    <t>Realizar socialización de los compromisos establecidos en el acuerdo ético a funcionarios y contratistas de la Dirección.</t>
  </si>
  <si>
    <t>Registros de reunión 
Registro de asistencia 
Registros fotográficos
Correos Electrónicos</t>
  </si>
  <si>
    <t>Socialización Realizada</t>
  </si>
  <si>
    <t>Personas</t>
  </si>
  <si>
    <t>Anual</t>
  </si>
  <si>
    <t>Actividad realizada en el mes de Mayo de 2016</t>
  </si>
  <si>
    <t>R25. Favorecimiento a un contratista de obra, interventor y/o terceros, por parte del supervisor de la CVP,  frente a las modificaciones contractuales sin aval del comité Fiduciario.</t>
  </si>
  <si>
    <t>Aprobación de modificaciones contractuales por parte del comité Fiduciario</t>
  </si>
  <si>
    <t>Registrar todas las decisiones en las actas de los comités realizados.</t>
  </si>
  <si>
    <t xml:space="preserve">Actas de Comités Fiduciarios </t>
  </si>
  <si>
    <t>(Número de modificaciones aprobadas en comités Fiduciarios Realizados / Número de modificaciones contractuales realizadas)*100</t>
  </si>
  <si>
    <t>Para el primer cuatrimestre se programaron 6 reuniones, las cuales fueron realizadas, según Actas Nos. 78 al 83</t>
  </si>
  <si>
    <t>Para el segundo cuatrimestre se programaron 4 reuniones, las cuales fueron realizadas, según Actas Nos. 84 al 87</t>
  </si>
  <si>
    <t>Para el tercer cuatrimestre se programaron 6 reuniones, las cuales fueron realizadas, según Actas Nos. 88 al 94</t>
  </si>
  <si>
    <t>Servicio al Ciudadano</t>
  </si>
  <si>
    <t>3. R3.- Cobrar dádivas o recibir favores por los servicios o trámites de la CVP.</t>
  </si>
  <si>
    <t>Porcentajes de ejecución de programa de difusión de gratuidad de servicios</t>
  </si>
  <si>
    <t>Garantizar que los ciudadanos conozcan que los servicios que presta la CVP son gratuitos.</t>
  </si>
  <si>
    <t>Piezas comunicativas.</t>
  </si>
  <si>
    <t>No. de programas ejecutados/(No. de programas de difusión de gratuidad programadas para el periodo)*100</t>
  </si>
  <si>
    <t>Porcentaje</t>
  </si>
  <si>
    <t>Trimestral</t>
  </si>
  <si>
    <t>DIRECCIÓN DE GESTIÓN CORPORATIVA Y CID</t>
  </si>
  <si>
    <t>DIRECTOR (A) DE GESTIÓN CORPORATIVA Y CID</t>
  </si>
  <si>
    <t>No se logró avance en el indicador puesto que aun no se ha formalizado el programa de difusión de gratuidad de los servicio de la CVP</t>
  </si>
  <si>
    <t>Las actividades de difusión de la gratuidad de las servicos que se han relizado a traves d ela pagin web no han logrado tener la continuidad esperada debido algunas situaciones de segurida de la página.</t>
  </si>
  <si>
    <t>la socialización permanente ha mitiga este riesgo, puesto que no hay evidencia alguna sobre queja en este sentido</t>
  </si>
  <si>
    <t>4. R4.- Obstaculizar el proceso de un ciudadano con fines indebidos.</t>
  </si>
  <si>
    <t xml:space="preserve">Porcentaje de funcionarios y contratistas capacitados </t>
  </si>
  <si>
    <t>Listas de asistencia</t>
  </si>
  <si>
    <t>(No. de funcionarios que asisten a capacitación)/(No. de funcionarios convocados a capacitación)</t>
  </si>
  <si>
    <t>En el periodo La acción se cumplió en un 80 porciento ya que al proceso de inducción fueron convocados 64 contratistas y funcionarios y asistieron 51</t>
  </si>
  <si>
    <t>En promedio el 14%  de los funcionarios y contratistas convocados a las actividades de capacitación  no asisten.</t>
  </si>
  <si>
    <t>los procesos de sensibilización capacitación fueron efectivos puesto que los contratistas cualificados tuvieron una mejor actitud en la atención al ciudadano .</t>
  </si>
  <si>
    <t>5. R5.- Facilitar el trabajo de tramitadores que cobran por los servicios o trámites de CVP.</t>
  </si>
  <si>
    <t>Incremento de visitantes en la pagina WEB, con respecto al periodo anterior</t>
  </si>
  <si>
    <t>Garantizar que los funcionarios y contratistas trasmitan a los ciudadanos información veraz conforme a la normatividad  y de manera oportuna.</t>
  </si>
  <si>
    <t>Reportes del número de visitantes al sitio web de la entidad suministrados por la OAC en promedio</t>
  </si>
  <si>
    <t xml:space="preserve">No de visitantes periodo 2- No de visitantes del periodo 1/Periodo 2 </t>
  </si>
  <si>
    <t>No se logró el avance en el indicador puesto que a la fecha no existía un reporte del número de visitantes de la pagina web del periodo anterior que corresponde a los meses de octubre a diciembre de 2015. por consiguinete  para el proximo reporte se tomará como periodo el numero de viusitantes de la pagina web del primer cutrimestre del año 2016 sobre el numero de visitantes del segundo cutrimestre</t>
  </si>
  <si>
    <t>En el periodo se atendieron un total de 12546 ciudadanos de los cuales a 6000 se les informó verbalmente sobre la gratuidad de los servicios, de igual forma en cada módulo de atención presencial, se instalaron piezas comunicativas que permiten que los ciudadanos se enteren de dicha información.</t>
  </si>
  <si>
    <t>Si bien el indicador no se cumplió en el 100% de acuerdo con la programa realizada se resalta que en el último período a la totalidad de los usuarios atendido se les informemó sobre la gratuidad del servicio</t>
  </si>
  <si>
    <t>Se replanteó el  indicador teniendo en cuenta que el manejo del portal web no depende del proceso del servicio al ciudadano y en consecuencia no se han logrado obtener los reportes del número de visitantes a la pagina web.</t>
  </si>
  <si>
    <t>4. Adoptar soluciones tecnológicas de punta que respondan a las necesidades de la entidad y que contribuyan al alcance de las metas institucionales.</t>
  </si>
  <si>
    <t>Administración de la Información</t>
  </si>
  <si>
    <t>18. R15.-  Acceso a la información institucional por parte de usuarios no autorizados.</t>
  </si>
  <si>
    <t>Porcentaje de cumplimiento de los dominios adoptados en la política de seguridad de la información</t>
  </si>
  <si>
    <t>Garantizar que los dominios adoptados en la política de seguridad de la información sean implementados en la entidad</t>
  </si>
  <si>
    <t>Formato de Autoría de implementación de dominios.</t>
  </si>
  <si>
    <t>No de Dominios implementados/ No de Dominios programados en el semestre</t>
  </si>
  <si>
    <t>Semestral</t>
  </si>
  <si>
    <t>No se ajustado y adoptado la política de seguridad de información. Se encuentra en ajuste por parte de sistemas</t>
  </si>
  <si>
    <t>El documento de Política de Seguridad de la Información    fue aprobada por el comité integrado de gestión y cuenta con trece dominios,  para el primer semestre se programó el cumplimiento de 3 de ellos l  los cuales se han aplicado en su totalidad.</t>
  </si>
  <si>
    <t>Se obtuvo el aval de la Política de Seguridad de la Información para la CVP, adoptada mediante Resolución 4664 de 2016. De los 13  dominios adoptados, se logró la implementación de 10 dominios. Los restantes se encuentran en proceso de cumplimiento, acorde a la contratación de personal idóneo para su ejecución.</t>
  </si>
  <si>
    <t>Garantizar la divulgación de las Políticas de Seguridad adoptadas por la Entidad, empleando los medios de divulgación ón tecnológico que esta a disposición de la entidad</t>
  </si>
  <si>
    <t xml:space="preserve">Incumplimiento de la normatividad archivística para el acceso, conservación y protección de la información. </t>
  </si>
  <si>
    <t>Porcentaje de actividades del PGD Y PINAR desarrolladas</t>
  </si>
  <si>
    <t>Dar cumplimiento a la implementación de la normatividad de archivística en la entidad</t>
  </si>
  <si>
    <t>Plan de trabajo del PGD y PINAR</t>
  </si>
  <si>
    <t>100*(No de actividades del PGD y PINAR formuladas en el periodo)/(No. de actividades ejecutadas)</t>
  </si>
  <si>
    <t>El grupo de gestión documental, es nuevo en la entidad y se encuentra en la revisión del PGD y PINAR</t>
  </si>
  <si>
    <t>De las 21 actividades que contempla el PGD se han ejecutado 8 del Pinar 27 actividades s eh han ejecutado 13 y del SICYP SON 71 actividades de las cuales se han desarrollado 15 es decir del total de actividades que son 119 se ha desarrollado 36.</t>
  </si>
  <si>
    <t xml:space="preserve">PINAR: 15/27
PGD:13/21
SICYP: 16/71
Debe anotarse que durante el último trimestre se evidenció la necesidad de retomar procesos ya efectuados, lo que implicó la revisión y actualizaicón de instrumentos conllevando el no cumplimiento del 100% del cronograma establecido al inicio de la vigencia. </t>
  </si>
  <si>
    <t xml:space="preserve">Debe socializarse con el Comité de Archivo el resultado del Diagnóstico integral a partir del cual la Entidad deberá implementar múltiples acciones correctivas y la actuailzación de instrumentos archivísticos y procedimientos con el fin de garantizar el cumplimento de las normas vigentes y la resolcuión de las dificultades que ha presentado ala fecha con la gestión documental y archivos. </t>
  </si>
  <si>
    <t>Adquisición de Bienes y Servicios</t>
  </si>
  <si>
    <t>16. R13.- Inclusión en el plan de contratación de una necesidad inexistente</t>
  </si>
  <si>
    <t xml:space="preserve">Solicitudes de modificación al PAA </t>
  </si>
  <si>
    <t>Formato 208-PLA-Ft-07 y memorando</t>
  </si>
  <si>
    <t>Número de solicitudes de mofidicación realizadas efetivamente  en la vigencia/ Número de solicitudes de modificación solicitadas en la vigencia * 100%</t>
  </si>
  <si>
    <t>OFICINA ASESORA DE PLANEACION</t>
  </si>
  <si>
    <t>JEFE OFICINA ASESORA DE PLANEACION</t>
  </si>
  <si>
    <t>Se ha elaborado las modificaciones acorde a las solicitudes realizadas; estas se realizan por cada uno de los proyectos de inversión .</t>
  </si>
  <si>
    <t>17. R14.- Manipulación en los terminos de ley para los diferentes tipos de proceso contractual</t>
  </si>
  <si>
    <t># DE CRONOGRAMAS PRESENTADOS Y COTEJADOS CONTRA EL REGISTRO DE PUBLICACION / # DE PROCESOS CONTRACTUALES VIGENTES</t>
  </si>
  <si>
    <t>Cronogramas de Procesos Contractuales y Reporte de Publicación verificados</t>
  </si>
  <si>
    <t>Se tramitaron y tramitan un total de 7 procesos contractuales, los cuales fueron revisados sus cronogramas y se da cumplimiento a los terminos de ley, así: a) Se adelanto 1 Licitacion y 1 Convocatoria de Minima Cuantía, los cuales se encuentran adjudicados; b) Se encuentran en trámite 5 procesos,  así: 1 Minima Cuantía, 1 Selección abreviada de menor cuantía, 1 Subasta, 1 Concurso de Meritos y 1 Licitación.</t>
  </si>
  <si>
    <t>En el período comprendido de mayo a agosto de 2016, se suscribieron 231 procesos contractuales discriminados así: 213 contratos por Prestación de Servicios, 2 contrataciones directas - persona jurídica, 1 Convenio Interadministrativo, 1 menor cuantía, 3 subastas, 1 licitación pública, 7 minima cuantía, 2 acuerdos marco de precios y 1 proceso que se encuentra en curso</t>
  </si>
  <si>
    <t>Gestión Humana</t>
  </si>
  <si>
    <t>20. R17.- Presentación de información falsa por parte del particular o servidores públicos</t>
  </si>
  <si>
    <t>Procedimiento ajustado208-SADM-Pr-13 ajustado</t>
  </si>
  <si>
    <t>Garantizar que los funcionarios que se vinculan a la entidad sean idóneos</t>
  </si>
  <si>
    <t>Formato de cumplimiento de requisitos mínimos diligenciado, lista de chequeo de documentos verificada, actos administrativos de nombramientos de funcionarios</t>
  </si>
  <si>
    <t>1 Procedimiento ajustado</t>
  </si>
  <si>
    <t>SUBDIRECCIÓN ADMINISTRATIVA</t>
  </si>
  <si>
    <t>SUBIDRECTOR (A)  ADMINISTRATIVO (A)</t>
  </si>
  <si>
    <t>El indicador se cumple una vez el procedimiento junto con el flujograma se encuentren actualizados y publicados en la carpeta de calidad.</t>
  </si>
  <si>
    <t>Se encuentra pendiente que la OAP realice la revisión, validación y publicación del procedimiento y flujograma ajustados, teniendo en cuenta lo anterior, se retomo la versión del procedimiento para someterlo a revisión nuevamente y de ser necesario incluir otros ajustes.</t>
  </si>
  <si>
    <t>Se realizo modificacion al procedimiento 208-SADM-Pr-13 y se publico en la carpeta de calidad</t>
  </si>
  <si>
    <t xml:space="preserve">Adulteración de las certificaciones que se generan desde el proceso de gestión humana </t>
  </si>
  <si>
    <t>Porcentaje de certificaciones con consecutivo numérico y sello seco</t>
  </si>
  <si>
    <t>Evitar que las certificaciones que se generan desde el proceso sean susceptibles de adulteración</t>
  </si>
  <si>
    <t>Correo electrónicos de solicitudes de certificaciones, listado de certificaciones expedidas con consecutivo numérico</t>
  </si>
  <si>
    <t>No. de certificaciones expedidas)/(No. certificaciones solicitadas en el periodo</t>
  </si>
  <si>
    <t>el indicador para el periodo se cumplió en un cien por ciento ya que de las 56 certificaciones solicitadas la totalidad contaron con consecutivo numérico.</t>
  </si>
  <si>
    <t>De las 281 certificaciones expedidas 209 cuentan con consecutivo numérico.</t>
  </si>
  <si>
    <t>Las 84 certificsiones expedidas cuentan con consecutivo numerico</t>
  </si>
  <si>
    <t>Omisión de las normas de carrera administrativa y lineamientos generados por la Comisión Nacional del Servicio Civil, para realizar nombramientos en los empleos de la planta de persona l(fija y temporal) que se encuentran vacantes.</t>
  </si>
  <si>
    <t>Porcentaje de funcionarios vinculados en el periodo a reportar ( vigencia 2016)a los que se les aplicó el procedimiento</t>
  </si>
  <si>
    <t>Garantizar  el cumplimiento de la normatividad vigente y de acuerdo al procedimiento para el nombramiento de funcionarios</t>
  </si>
  <si>
    <t>No de funcionarios vinculados a los empleos vacantes de la planta de personal / No. de empleos vacantes de la planta de persona en el periodo</t>
  </si>
  <si>
    <t>No se presentó avance en el indicador puesto que en el periodo, no se presentaron nombramientos de funcionarios de carrera administrativa, ni de planta temporal.</t>
  </si>
  <si>
    <t>Durante el periodo se presentó la vacancia temporal de tres empleos de carrera administrativa para realizar los nombramientos la entidad llevó a cabo un procedimiento interno de verificación de requisitos, publicación de resultados  conforme a la normatividad.</t>
  </si>
  <si>
    <t>En el periodo, no se presentaron nombramientos de funcionarios de carrera administrativa, ni de planta temporal.</t>
  </si>
  <si>
    <t>4. Desarrollar e implementar un sistema integrado de gestión institucional basado en procesos y la mejora continua</t>
  </si>
  <si>
    <t>Evaluación de la Gestión</t>
  </si>
  <si>
    <t>R21.Favorecimiento a un servido público por omisión en los reportes de inconsistencias identificadas</t>
  </si>
  <si>
    <t>1- Código de Ética Aprobado y publicado 
Finalizar 30Jun2016
2- Sensibilización sobre la cultura del Autocontrol realizada
Finalizar 30oct2016</t>
  </si>
  <si>
    <t>Asegurar el conocimiento del código de ética dentro de los profesionales de Control Interno y apropiar la cultura de Anticorrupción dentro de los funcionarios de la entidad</t>
  </si>
  <si>
    <t>Lista de asistencia</t>
  </si>
  <si>
    <t>1. aporta el 60%: Código de ética aprobado y publicado: Uno 
2. 40%: Dos talleres uno en cada semestre</t>
  </si>
  <si>
    <t>Aumento</t>
  </si>
  <si>
    <t>CONTROL INTERNO</t>
  </si>
  <si>
    <t>ASESOR  CONTROL INTERNO</t>
  </si>
  <si>
    <t>Se programó reunión con Comunicaciones para avanzar en las declaraciones éticas de la CVP y revisar los documentos preliminares  del Código de ética. (28/04/2016)</t>
  </si>
  <si>
    <t xml:space="preserve">Se programó reunión con la Direción para avanzar en las declaraciones éticas de la CVP </t>
  </si>
  <si>
    <t xml:space="preserve">La Resolución 3085 de 2009 adopta el  Código de Etica, se ha solicitado a la Alta Dirección se programe la reunión para actualizar el tema, se sigue pendiente de la asignación de la fecha </t>
  </si>
  <si>
    <t>R_ Nuevo: No identificar con oportunidad posibles riesgos de corrupción</t>
  </si>
  <si>
    <t xml:space="preserve">1- Taller sobre La actualización de la Metodología para identificar riesgos de Corrupción
2- Seguimiento Matriz de Riesgos de corrupción
</t>
  </si>
  <si>
    <t>Apropiar la cultura de anticorrupción dentro de los funcionarios de la entidad.</t>
  </si>
  <si>
    <t>- Lista de asistencia
- Informe de Control Interno sobre el Plan anticorrupción y Atención al Ciudadano vigencia 2016</t>
  </si>
  <si>
    <t xml:space="preserve">Cada uno aporta 50%:
1. Una lista de asistencia que incluya directores y enlaces
2. 3 informes reportados como seguimiento al Plan Anticorrupción t Atención al Ciudadano </t>
  </si>
  <si>
    <t>Se realizó taller sobre la actulización de la metodología para identificar riesgos de corrupción a los Líderes de Proceso y servidores que cumplen la función de enlace entre la OAP y CI (22-03-2016)</t>
  </si>
  <si>
    <t>En el mes de mayo se publico avance a abril 30 y en el mes de septiembre se publicara el avance a agosto 30</t>
  </si>
  <si>
    <t xml:space="preserve">En agosto 18 se realizó socialización sobre el plan anticorrupción y atención al ciudadano con los enlaces de los procesos, se solicito a los procedimietnos  Diciembre 30 se actualizo la matriz Plan anticorrupción </t>
  </si>
  <si>
    <t>Administración y Control de Recursos</t>
  </si>
  <si>
    <t>Acceso virtual de terceros a las cuentas bancarias de entidad.</t>
  </si>
  <si>
    <t>Número de responsables delegados en el periodo  mediante acto administrativo para acceder virtualmente a las cuentas bancarias de la entidad.</t>
  </si>
  <si>
    <t>Medir el número de funcionarios que se delegan mediante acto administrativo para manejar virtualmente las cuentas bancarias de la entidad.</t>
  </si>
  <si>
    <t>Resoluciones de delegación de responsables de manejo virtual de las cuentas bancarias.</t>
  </si>
  <si>
    <t>No. de funcionarios delegados mediante Resolución para el manejo virtual de la cuentas bancarias.</t>
  </si>
  <si>
    <t>SUBDIRECCION FINACIERA</t>
  </si>
  <si>
    <t>SUBDIRECTOR (A) FINACIERO(A)</t>
  </si>
  <si>
    <t>No se presento avance puesto que no se delego responsable</t>
  </si>
  <si>
    <t>Teniendo en cuenta que el riesgo se formuló recientemente el avance se reportrá en el siguiente periodo.</t>
  </si>
  <si>
    <t>1</t>
  </si>
  <si>
    <t>En el periodo solo estuvo como responsable del manejo virtual de la cuentas bancarias la Funcionaria Dora Alicia Arevalo.</t>
  </si>
  <si>
    <t>Aplicación de la cancelación de cuotas a los deudores de la CVP, sin los respectivos soportes de consignación.</t>
  </si>
  <si>
    <t>Porcentaje de conciliaciones relaizadas del recaudo de cuotas de amortización entre Tesorería y Cartera</t>
  </si>
  <si>
    <t>Garantizar que los pagos realizados se apliquen de manera efectiva a las obligaciones de los deudores y detectar cualquier irregularidad respecto al recaudo mensual de cartera y la validación de pagos para la expedición de paz y salvos.
Posibles sobornos a los funcionarios por parte de deudores o terceros.</t>
  </si>
  <si>
    <t>Una (1) conciliación mensual firmada del recaudo de cuotas de amortización entre las áreas de Tesorería y Cartera.</t>
  </si>
  <si>
    <t>No. de Conciliaciones mensuales realizadas / No. de Conciliaciones programadas</t>
  </si>
  <si>
    <t>N/A</t>
  </si>
  <si>
    <t>En el periodo se ha realizado las tres conciliaciones programdas entre tesorieria y cartera una mensulmente, las cuales permitieron contrastar el recaudo mensual de cartera y la validación de pagos para la expedición de paz y salvos.No Se ha presentado niguna irregurlaridad.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</si>
</sst>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20" x14ac:knownFonts="1">
    <font>
      <sz val="10"/>
      <name val="Arial"/>
    </font>
    <font>
      <sz val="11"/>
      <color theme="1"/>
      <name val="Calibri"/>
      <family val="2"/>
      <scheme val="minor"/>
    </font>
    <font>
      <sz val="10"/>
      <name val="Arial"/>
      <family val="2"/>
    </font>
    <font>
      <b/>
      <sz val="12"/>
      <name val="Arial"/>
      <family val="2"/>
    </font>
    <font>
      <sz val="8"/>
      <name val="Arial"/>
      <family val="2"/>
    </font>
    <font>
      <b/>
      <sz val="10"/>
      <name val="Arial"/>
      <family val="2"/>
    </font>
    <font>
      <b/>
      <sz val="12"/>
      <color theme="0"/>
      <name val="Arial"/>
      <family val="2"/>
    </font>
    <font>
      <sz val="12"/>
      <name val="Arial"/>
      <family val="2"/>
    </font>
    <font>
      <sz val="10"/>
      <color theme="0"/>
      <name val="Arial"/>
      <family val="2"/>
    </font>
    <font>
      <sz val="11"/>
      <name val="Arial"/>
      <family val="2"/>
    </font>
    <font>
      <sz val="10"/>
      <color theme="1"/>
      <name val="Arial"/>
      <family val="2"/>
    </font>
    <font>
      <b/>
      <sz val="10"/>
      <name val="Calibri"/>
      <family val="2"/>
      <scheme val="minor"/>
    </font>
    <font>
      <sz val="10"/>
      <name val="Calibri"/>
      <family val="2"/>
      <scheme val="minor"/>
    </font>
    <font>
      <sz val="10"/>
      <color theme="0"/>
      <name val="Calibri"/>
      <family val="2"/>
      <scheme val="minor"/>
    </font>
    <font>
      <sz val="10"/>
      <name val="Calibri"/>
      <family val="2"/>
    </font>
    <font>
      <b/>
      <sz val="10"/>
      <name val="Calibri"/>
      <family val="2"/>
    </font>
    <font>
      <sz val="10"/>
      <color rgb="FF000000"/>
      <name val="Arial"/>
      <family val="2"/>
    </font>
    <font>
      <b/>
      <sz val="11"/>
      <name val="Arial"/>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9FF99"/>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8">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cellStyleXfs>
  <cellXfs count="192">
    <xf numFmtId="0" fontId="0" fillId="0" borderId="0" xfId="0"/>
    <xf numFmtId="0" fontId="2" fillId="0" borderId="1"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2" fillId="0" borderId="1"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horizontal="right" vertical="center"/>
    </xf>
    <xf numFmtId="0" fontId="5" fillId="0" borderId="1"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0" xfId="0" applyFont="1"/>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0" borderId="0" xfId="0" applyFont="1" applyAlignment="1">
      <alignment horizontal="center" vertical="center" wrapText="1"/>
    </xf>
    <xf numFmtId="0" fontId="2" fillId="0" borderId="1" xfId="2" applyFont="1" applyFill="1" applyBorder="1" applyAlignment="1">
      <alignment vertical="center" wrapText="1"/>
    </xf>
    <xf numFmtId="0" fontId="2" fillId="6" borderId="1" xfId="2"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left" vertical="center" wrapText="1"/>
    </xf>
    <xf numFmtId="9" fontId="2" fillId="0" borderId="1" xfId="2"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9" fontId="2" fillId="0" borderId="1" xfId="3" applyNumberFormat="1" applyFont="1" applyFill="1" applyBorder="1" applyAlignment="1" applyProtection="1">
      <alignment horizontal="center" vertical="center" wrapText="1"/>
      <protection locked="0"/>
    </xf>
    <xf numFmtId="9" fontId="2" fillId="0" borderId="1" xfId="4"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0" fontId="8" fillId="0" borderId="1" xfId="2" applyFont="1" applyFill="1" applyBorder="1" applyAlignment="1">
      <alignment horizontal="left" vertical="center" wrapText="1"/>
    </xf>
    <xf numFmtId="0" fontId="9" fillId="0" borderId="0" xfId="2" applyFont="1" applyAlignment="1">
      <alignment horizontal="left" vertical="center"/>
    </xf>
    <xf numFmtId="0" fontId="2" fillId="7" borderId="1" xfId="2" applyFont="1" applyFill="1" applyBorder="1" applyAlignment="1">
      <alignment horizontal="left" vertical="center" wrapText="1"/>
    </xf>
    <xf numFmtId="0" fontId="10" fillId="7" borderId="1" xfId="0" applyFont="1" applyFill="1" applyBorder="1" applyAlignment="1">
      <alignment horizontal="center" vertical="center" wrapText="1"/>
    </xf>
    <xf numFmtId="0" fontId="2" fillId="7" borderId="1" xfId="0" applyFont="1" applyFill="1" applyBorder="1" applyAlignment="1">
      <alignment horizontal="left" vertical="top" wrapText="1"/>
    </xf>
    <xf numFmtId="0" fontId="2" fillId="0" borderId="1" xfId="0" applyNumberFormat="1" applyFont="1" applyFill="1" applyBorder="1" applyAlignment="1" applyProtection="1">
      <alignment vertical="center" wrapText="1"/>
      <protection locked="0"/>
    </xf>
    <xf numFmtId="0" fontId="10" fillId="0" borderId="1" xfId="0" applyFont="1" applyFill="1" applyBorder="1" applyAlignment="1">
      <alignment horizontal="center" vertical="center" wrapText="1"/>
    </xf>
    <xf numFmtId="0" fontId="2" fillId="0" borderId="1" xfId="5" applyFont="1" applyFill="1" applyBorder="1" applyAlignment="1">
      <alignment horizontal="center" vertical="center" wrapText="1"/>
    </xf>
    <xf numFmtId="0" fontId="2" fillId="0" borderId="1" xfId="2" applyFont="1" applyFill="1" applyBorder="1" applyAlignment="1">
      <alignment horizontal="center" vertical="center" wrapText="1"/>
    </xf>
    <xf numFmtId="9" fontId="11" fillId="0" borderId="1" xfId="2" applyNumberFormat="1" applyFont="1" applyFill="1" applyBorder="1" applyAlignment="1">
      <alignment horizontal="center" vertical="center" wrapText="1"/>
    </xf>
    <xf numFmtId="0" fontId="12" fillId="0" borderId="1" xfId="2" applyFont="1" applyFill="1" applyBorder="1" applyAlignment="1">
      <alignment horizontal="left" vertical="center" wrapText="1"/>
    </xf>
    <xf numFmtId="0" fontId="9" fillId="0" borderId="0" xfId="2" applyFont="1" applyFill="1" applyAlignment="1">
      <alignment horizontal="left" vertical="center"/>
    </xf>
    <xf numFmtId="0" fontId="2" fillId="0" borderId="15" xfId="2" applyFont="1" applyFill="1" applyBorder="1" applyAlignment="1">
      <alignment horizontal="left" vertical="center" wrapText="1"/>
    </xf>
    <xf numFmtId="0" fontId="2" fillId="8" borderId="15" xfId="2" applyFont="1" applyFill="1" applyBorder="1" applyAlignment="1">
      <alignment horizontal="left" vertical="center" wrapText="1"/>
    </xf>
    <xf numFmtId="0" fontId="10" fillId="0" borderId="15" xfId="0" applyFont="1" applyFill="1" applyBorder="1" applyAlignment="1">
      <alignment vertical="center" wrapText="1"/>
    </xf>
    <xf numFmtId="0" fontId="2" fillId="0" borderId="15" xfId="0" applyFont="1" applyFill="1" applyBorder="1" applyAlignment="1">
      <alignment horizontal="left" vertical="top" wrapText="1"/>
    </xf>
    <xf numFmtId="0" fontId="2" fillId="0" borderId="15" xfId="0" applyNumberFormat="1" applyFont="1" applyFill="1" applyBorder="1" applyAlignment="1" applyProtection="1">
      <alignment vertical="center" wrapText="1"/>
      <protection locked="0"/>
    </xf>
    <xf numFmtId="0" fontId="2" fillId="0" borderId="15" xfId="2" applyFont="1" applyFill="1" applyBorder="1" applyAlignment="1">
      <alignment horizontal="center" vertical="center" wrapText="1"/>
    </xf>
    <xf numFmtId="9" fontId="2" fillId="0" borderId="15" xfId="2" applyNumberFormat="1" applyFont="1" applyFill="1" applyBorder="1" applyAlignment="1">
      <alignment horizontal="center" vertical="center" wrapText="1"/>
    </xf>
    <xf numFmtId="9" fontId="2" fillId="0" borderId="15" xfId="4" applyFont="1" applyFill="1" applyBorder="1" applyAlignment="1">
      <alignment horizontal="center" vertical="center" wrapText="1"/>
    </xf>
    <xf numFmtId="9" fontId="5" fillId="0" borderId="15" xfId="4" applyFont="1" applyFill="1" applyBorder="1" applyAlignment="1">
      <alignment horizontal="center" vertical="center" wrapText="1"/>
    </xf>
    <xf numFmtId="0" fontId="2" fillId="0" borderId="15" xfId="2" applyFont="1" applyFill="1" applyBorder="1" applyAlignment="1">
      <alignment horizontal="left" vertical="center" wrapText="1"/>
    </xf>
    <xf numFmtId="9" fontId="11" fillId="0" borderId="15" xfId="2" applyNumberFormat="1" applyFont="1" applyFill="1" applyBorder="1" applyAlignment="1">
      <alignment horizontal="center" vertical="center" wrapText="1"/>
    </xf>
    <xf numFmtId="0" fontId="12" fillId="0" borderId="15" xfId="2" applyFont="1" applyFill="1" applyBorder="1" applyAlignment="1">
      <alignment horizontal="left" vertical="center" wrapText="1"/>
    </xf>
    <xf numFmtId="9" fontId="5" fillId="0" borderId="15" xfId="2" applyNumberFormat="1" applyFont="1" applyFill="1" applyBorder="1" applyAlignment="1">
      <alignment horizontal="center" vertical="center" wrapText="1"/>
    </xf>
    <xf numFmtId="0" fontId="8" fillId="0" borderId="15" xfId="2" applyFont="1" applyFill="1" applyBorder="1" applyAlignment="1">
      <alignment horizontal="left" vertical="center" wrapText="1"/>
    </xf>
    <xf numFmtId="0" fontId="2" fillId="9" borderId="1" xfId="2"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10"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9" fontId="12" fillId="0" borderId="1" xfId="2" applyNumberFormat="1" applyFont="1" applyFill="1" applyBorder="1" applyAlignment="1">
      <alignment horizontal="center" vertical="center" wrapText="1"/>
    </xf>
    <xf numFmtId="0" fontId="11" fillId="0" borderId="1" xfId="2" applyFont="1" applyFill="1" applyBorder="1" applyAlignment="1">
      <alignment horizontal="left" vertical="center" wrapText="1"/>
    </xf>
    <xf numFmtId="0" fontId="12" fillId="7" borderId="1" xfId="2" applyFont="1" applyFill="1" applyBorder="1" applyAlignment="1">
      <alignment horizontal="left" vertical="top" wrapText="1"/>
    </xf>
    <xf numFmtId="0" fontId="13" fillId="0" borderId="1" xfId="2" applyFont="1" applyFill="1" applyBorder="1" applyAlignment="1">
      <alignment horizontal="left" vertical="top" wrapText="1"/>
    </xf>
    <xf numFmtId="0" fontId="9" fillId="0" borderId="0" xfId="2" applyFont="1" applyAlignment="1">
      <alignment horizontal="left" vertical="top"/>
    </xf>
    <xf numFmtId="0" fontId="12" fillId="0" borderId="1" xfId="2" applyFont="1" applyFill="1" applyBorder="1" applyAlignment="1">
      <alignment horizontal="left" vertical="top" wrapText="1"/>
    </xf>
    <xf numFmtId="0" fontId="10" fillId="0" borderId="1" xfId="0" applyFont="1" applyFill="1" applyBorder="1" applyAlignment="1">
      <alignment horizontal="left" vertical="center" wrapText="1"/>
    </xf>
    <xf numFmtId="0" fontId="2" fillId="10" borderId="1" xfId="2" applyFont="1" applyFill="1" applyBorder="1" applyAlignment="1">
      <alignment horizontal="left" vertical="center" wrapText="1"/>
    </xf>
    <xf numFmtId="0" fontId="2" fillId="7" borderId="1" xfId="2" applyFont="1" applyFill="1" applyBorder="1" applyAlignment="1">
      <alignment horizontal="center" vertical="center" wrapText="1"/>
    </xf>
    <xf numFmtId="0" fontId="2" fillId="7" borderId="1" xfId="2" applyFont="1" applyFill="1" applyBorder="1" applyAlignment="1">
      <alignment horizontal="left" vertical="center" wrapText="1"/>
    </xf>
    <xf numFmtId="9" fontId="12" fillId="0" borderId="1" xfId="0" applyNumberFormat="1" applyFont="1" applyFill="1" applyBorder="1" applyAlignment="1">
      <alignment horizontal="justify" vertical="center" wrapText="1"/>
    </xf>
    <xf numFmtId="9" fontId="1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11" borderId="1" xfId="0" applyFont="1" applyFill="1" applyBorder="1" applyAlignment="1">
      <alignment vertical="center" wrapText="1"/>
    </xf>
    <xf numFmtId="0" fontId="2" fillId="0" borderId="1" xfId="2" applyFont="1" applyFill="1" applyBorder="1" applyAlignment="1">
      <alignment horizontal="justify" vertical="center" wrapText="1"/>
    </xf>
    <xf numFmtId="0" fontId="2" fillId="7" borderId="1" xfId="2" applyFont="1" applyFill="1" applyBorder="1" applyAlignment="1">
      <alignment horizontal="justify" vertical="center" wrapText="1"/>
    </xf>
    <xf numFmtId="9" fontId="5" fillId="7" borderId="1" xfId="2" applyNumberFormat="1" applyFont="1" applyFill="1" applyBorder="1" applyAlignment="1">
      <alignment horizontal="center" vertical="center" wrapText="1"/>
    </xf>
    <xf numFmtId="0" fontId="14" fillId="0" borderId="16" xfId="0" applyFont="1" applyBorder="1" applyAlignment="1">
      <alignment horizontal="left" vertical="center" wrapText="1"/>
    </xf>
    <xf numFmtId="0" fontId="14" fillId="12" borderId="16"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horizontal="left" vertical="center" wrapText="1"/>
    </xf>
    <xf numFmtId="9" fontId="14" fillId="0" borderId="17" xfId="0" applyNumberFormat="1" applyFont="1" applyFill="1" applyBorder="1" applyAlignment="1">
      <alignment horizontal="center" vertical="center" wrapText="1"/>
    </xf>
    <xf numFmtId="1" fontId="14" fillId="0" borderId="17" xfId="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9" fontId="14" fillId="0" borderId="1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5" fillId="0" borderId="17" xfId="0" applyNumberFormat="1" applyFont="1" applyFill="1" applyBorder="1" applyAlignment="1">
      <alignment horizontal="center" vertical="center" wrapText="1"/>
    </xf>
    <xf numFmtId="9" fontId="14" fillId="0" borderId="16" xfId="0" applyNumberFormat="1" applyFont="1" applyFill="1" applyBorder="1" applyAlignment="1">
      <alignment horizontal="center" vertical="center" wrapText="1"/>
    </xf>
    <xf numFmtId="9" fontId="14" fillId="0" borderId="19"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0" fillId="0" borderId="0" xfId="0" applyFont="1" applyAlignment="1"/>
    <xf numFmtId="0" fontId="14" fillId="0" borderId="17" xfId="0" applyFont="1" applyBorder="1" applyAlignment="1">
      <alignment horizontal="left" vertical="center" wrapText="1"/>
    </xf>
    <xf numFmtId="0" fontId="14" fillId="12" borderId="17" xfId="0" applyFont="1" applyFill="1" applyBorder="1" applyAlignment="1">
      <alignment horizontal="left" vertical="center" wrapText="1"/>
    </xf>
    <xf numFmtId="0" fontId="2" fillId="0" borderId="15" xfId="0" applyFont="1" applyFill="1" applyBorder="1" applyAlignment="1">
      <alignment horizontal="left" vertical="center" wrapText="1"/>
    </xf>
    <xf numFmtId="9" fontId="14" fillId="0" borderId="15" xfId="0" applyNumberFormat="1" applyFont="1" applyFill="1" applyBorder="1" applyAlignment="1">
      <alignment horizontal="center" vertical="center" wrapText="1"/>
    </xf>
    <xf numFmtId="9" fontId="5" fillId="0" borderId="15" xfId="0" applyNumberFormat="1" applyFont="1" applyFill="1" applyBorder="1" applyAlignment="1">
      <alignment horizontal="center" vertical="center" wrapText="1"/>
    </xf>
    <xf numFmtId="0" fontId="14" fillId="0" borderId="15" xfId="0" applyFont="1" applyFill="1" applyBorder="1" applyAlignment="1">
      <alignment horizontal="left" vertical="center" wrapText="1"/>
    </xf>
    <xf numFmtId="0" fontId="2" fillId="0" borderId="14" xfId="0" applyFont="1" applyFill="1" applyBorder="1" applyAlignment="1">
      <alignment vertical="center" wrapText="1"/>
    </xf>
    <xf numFmtId="0" fontId="2" fillId="9" borderId="14" xfId="0" applyFont="1" applyFill="1" applyBorder="1" applyAlignment="1">
      <alignment vertical="center" wrapText="1"/>
    </xf>
    <xf numFmtId="0" fontId="2" fillId="0" borderId="14" xfId="0" applyNumberFormat="1" applyFont="1" applyFill="1" applyBorder="1" applyAlignment="1" applyProtection="1">
      <alignment vertical="center" wrapText="1"/>
      <protection locked="0"/>
    </xf>
    <xf numFmtId="10" fontId="2" fillId="0" borderId="1" xfId="5" applyNumberFormat="1" applyFont="1" applyFill="1" applyBorder="1" applyAlignment="1">
      <alignment vertical="center" wrapText="1"/>
    </xf>
    <xf numFmtId="0" fontId="2" fillId="0" borderId="14" xfId="2" applyFont="1" applyFill="1" applyBorder="1" applyAlignment="1">
      <alignment vertical="center" wrapText="1"/>
    </xf>
    <xf numFmtId="9" fontId="2" fillId="7" borderId="1" xfId="2" applyNumberFormat="1" applyFont="1" applyFill="1" applyBorder="1" applyAlignment="1">
      <alignment horizontal="center" vertical="center" wrapText="1"/>
    </xf>
    <xf numFmtId="9" fontId="2" fillId="7" borderId="1" xfId="4"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2" fillId="0" borderId="14" xfId="0" applyFont="1" applyBorder="1" applyAlignment="1">
      <alignment vertical="center" wrapText="1"/>
    </xf>
    <xf numFmtId="9" fontId="2" fillId="0" borderId="1" xfId="0" applyNumberFormat="1" applyFont="1" applyBorder="1" applyAlignment="1" applyProtection="1">
      <alignment horizontal="center" vertical="center" wrapText="1"/>
      <protection locked="0"/>
    </xf>
    <xf numFmtId="0" fontId="2" fillId="0" borderId="14" xfId="0" applyFont="1" applyBorder="1" applyAlignment="1">
      <alignment vertical="top" wrapText="1"/>
    </xf>
    <xf numFmtId="0" fontId="2" fillId="0" borderId="4" xfId="0" applyFont="1" applyBorder="1" applyAlignment="1">
      <alignment vertical="top" wrapText="1"/>
    </xf>
    <xf numFmtId="164" fontId="2" fillId="7" borderId="1" xfId="2" applyNumberFormat="1" applyFont="1" applyFill="1" applyBorder="1" applyAlignment="1">
      <alignment horizontal="center" vertical="center" wrapText="1"/>
    </xf>
    <xf numFmtId="164" fontId="2" fillId="7" borderId="1" xfId="4" applyNumberFormat="1" applyFont="1" applyFill="1" applyBorder="1" applyAlignment="1">
      <alignment horizontal="center" vertical="center" wrapText="1"/>
    </xf>
    <xf numFmtId="9" fontId="5"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13" borderId="14" xfId="0" applyFont="1" applyFill="1" applyBorder="1" applyAlignment="1">
      <alignment vertical="center" wrapText="1"/>
    </xf>
    <xf numFmtId="0" fontId="2" fillId="0" borderId="1" xfId="0" applyFont="1" applyBorder="1" applyAlignment="1">
      <alignment horizontal="left" vertical="top" wrapText="1"/>
    </xf>
    <xf numFmtId="0" fontId="5" fillId="0" borderId="1" xfId="2" applyFont="1" applyFill="1" applyBorder="1" applyAlignment="1">
      <alignment horizontal="left" vertical="center" wrapText="1"/>
    </xf>
    <xf numFmtId="0" fontId="2" fillId="0" borderId="1" xfId="2" applyFont="1" applyFill="1" applyBorder="1" applyAlignment="1">
      <alignment horizontal="left" vertical="top" wrapText="1"/>
    </xf>
    <xf numFmtId="0" fontId="16" fillId="0" borderId="1" xfId="0" applyFont="1" applyBorder="1" applyAlignment="1">
      <alignment vertical="center" wrapText="1"/>
    </xf>
    <xf numFmtId="0" fontId="8" fillId="0" borderId="1" xfId="2" applyFont="1" applyFill="1" applyBorder="1" applyAlignment="1">
      <alignment horizontal="left" vertical="top" wrapText="1"/>
    </xf>
    <xf numFmtId="0" fontId="2" fillId="14" borderId="1" xfId="2"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protection locked="0"/>
    </xf>
    <xf numFmtId="9" fontId="2" fillId="0" borderId="1" xfId="0" applyNumberFormat="1" applyFont="1" applyFill="1" applyBorder="1" applyAlignment="1">
      <alignment horizontal="center" vertical="top" wrapText="1"/>
    </xf>
    <xf numFmtId="9" fontId="2" fillId="0" borderId="1" xfId="3" applyNumberFormat="1" applyFont="1" applyFill="1" applyBorder="1" applyAlignment="1" applyProtection="1">
      <alignment horizontal="left" vertical="top" wrapText="1"/>
      <protection locked="0"/>
    </xf>
    <xf numFmtId="9" fontId="12" fillId="0" borderId="1" xfId="4" applyFont="1" applyFill="1" applyBorder="1" applyAlignment="1">
      <alignment horizontal="center" vertical="center" wrapText="1"/>
    </xf>
    <xf numFmtId="0" fontId="9" fillId="0" borderId="0" xfId="2" applyFont="1" applyFill="1" applyAlignment="1">
      <alignment horizontal="left" vertical="top"/>
    </xf>
    <xf numFmtId="0" fontId="2" fillId="15" borderId="14" xfId="0" applyFont="1" applyFill="1" applyBorder="1" applyAlignment="1">
      <alignment vertical="center" wrapText="1"/>
    </xf>
    <xf numFmtId="0" fontId="2" fillId="0" borderId="1" xfId="0" applyFont="1" applyBorder="1" applyAlignment="1" applyProtection="1">
      <alignment horizontal="center" vertical="center" wrapText="1"/>
      <protection locked="0"/>
    </xf>
    <xf numFmtId="0" fontId="2" fillId="0" borderId="1" xfId="2" applyNumberFormat="1" applyFont="1" applyFill="1" applyBorder="1" applyAlignment="1">
      <alignment horizontal="center" vertical="center" wrapText="1"/>
    </xf>
    <xf numFmtId="0" fontId="2" fillId="0" borderId="1" xfId="4"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2" fillId="15" borderId="1" xfId="0" applyFont="1" applyFill="1" applyBorder="1" applyAlignment="1">
      <alignment vertical="center" wrapText="1"/>
    </xf>
    <xf numFmtId="0" fontId="2" fillId="8" borderId="1" xfId="2"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2" fillId="0" borderId="15" xfId="0" applyFont="1" applyFill="1" applyBorder="1" applyAlignment="1" applyProtection="1">
      <alignment vertical="center" wrapText="1"/>
      <protection locked="0"/>
    </xf>
    <xf numFmtId="0" fontId="2" fillId="0" borderId="1" xfId="0" quotePrefix="1" applyFont="1" applyFill="1" applyBorder="1" applyAlignment="1" applyProtection="1">
      <alignment vertical="center" wrapText="1"/>
      <protection locked="0"/>
    </xf>
    <xf numFmtId="10" fontId="2" fillId="0" borderId="1" xfId="2" applyNumberFormat="1" applyFont="1" applyFill="1" applyBorder="1" applyAlignment="1">
      <alignment horizontal="center" vertical="center" wrapText="1"/>
    </xf>
    <xf numFmtId="10" fontId="2" fillId="0" borderId="1" xfId="4"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15" borderId="1" xfId="0" applyFont="1" applyFill="1" applyBorder="1" applyAlignment="1">
      <alignment horizontal="left" vertical="center" wrapText="1"/>
    </xf>
    <xf numFmtId="0" fontId="2" fillId="0" borderId="1" xfId="2" applyFont="1" applyBorder="1" applyAlignment="1">
      <alignment horizontal="left" vertical="top" wrapText="1"/>
    </xf>
    <xf numFmtId="0" fontId="9" fillId="0" borderId="0" xfId="2" applyFont="1" applyAlignment="1">
      <alignment horizontal="center"/>
    </xf>
    <xf numFmtId="0" fontId="2" fillId="7" borderId="1" xfId="2" applyNumberFormat="1" applyFont="1" applyFill="1" applyBorder="1" applyAlignment="1">
      <alignment horizontal="center" vertical="center" wrapText="1"/>
    </xf>
    <xf numFmtId="0" fontId="2" fillId="7" borderId="1" xfId="4" applyNumberFormat="1" applyFont="1" applyFill="1" applyBorder="1" applyAlignment="1">
      <alignment horizontal="center" vertical="center" wrapText="1"/>
    </xf>
    <xf numFmtId="0" fontId="2" fillId="7"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9" fillId="0" borderId="0" xfId="2" applyFont="1"/>
    <xf numFmtId="49" fontId="5" fillId="0" borderId="1" xfId="2" applyNumberFormat="1" applyFont="1" applyFill="1" applyBorder="1" applyAlignment="1">
      <alignment horizontal="center" vertical="center" wrapText="1"/>
    </xf>
    <xf numFmtId="0" fontId="9" fillId="7" borderId="1"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protection locked="0"/>
    </xf>
    <xf numFmtId="0" fontId="2" fillId="0" borderId="1" xfId="2" applyFont="1" applyBorder="1" applyAlignment="1">
      <alignment vertical="top" wrapText="1"/>
    </xf>
    <xf numFmtId="9" fontId="2" fillId="7" borderId="1" xfId="4" applyNumberFormat="1" applyFont="1" applyFill="1" applyBorder="1" applyAlignment="1">
      <alignment horizontal="center" vertical="center" wrapText="1"/>
    </xf>
    <xf numFmtId="9" fontId="2" fillId="7" borderId="1" xfId="0" applyNumberFormat="1" applyFont="1" applyFill="1" applyBorder="1" applyAlignment="1">
      <alignment horizontal="left" vertical="center" wrapText="1"/>
    </xf>
    <xf numFmtId="0" fontId="9" fillId="0" borderId="0" xfId="2" applyFont="1" applyAlignment="1">
      <alignment horizontal="center" vertical="center"/>
    </xf>
    <xf numFmtId="0" fontId="17" fillId="0" borderId="0" xfId="2" applyFont="1"/>
    <xf numFmtId="10" fontId="9" fillId="0" borderId="0" xfId="1" applyNumberFormat="1" applyFont="1"/>
  </cellXfs>
  <cellStyles count="8">
    <cellStyle name="Millares 2" xfId="3"/>
    <cellStyle name="Normal" xfId="0" builtinId="0"/>
    <cellStyle name="Normal 2" xfId="6"/>
    <cellStyle name="Normal 2 2" xfId="2"/>
    <cellStyle name="Normal 3" xfId="5"/>
    <cellStyle name="Normal 4" xfId="7"/>
    <cellStyle name="Porcentaje" xfId="1" builtinId="5"/>
    <cellStyle name="Porcentu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190500</xdr:colOff>
      <xdr:row>0</xdr:row>
      <xdr:rowOff>51954</xdr:rowOff>
    </xdr:from>
    <xdr:to>
      <xdr:col>2</xdr:col>
      <xdr:colOff>623454</xdr:colOff>
      <xdr:row>2</xdr:row>
      <xdr:rowOff>277091</xdr:rowOff>
    </xdr:to>
    <xdr:pic>
      <xdr:nvPicPr>
        <xdr:cNvPr id="2" name="Picture 309" descr="Escudo color CVP">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05125" y="51954"/>
          <a:ext cx="1747404" cy="91093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Mejia\Downloads\2-%2030Abr2016%20Plan%20Anticorrupci&#243;n%20y%20Atenci&#243;n%20al%20Ciudadano%20diciembre%20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Users\cacuartas\Downloads\208-PLA-Ft-05%20Matriz%20de%20Riesgos%20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calidad\1.%20PROCESO%20DE%20GESTI&#211;N%20ESTRAT&#201;GICA\FORMATOS\208-PLA-Ft-05%20Matriz%20de%20Riesg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cv11\Users\hdtocarema\Downloads\208-PLA-Ft-05%20Matriz%20de%20Riesgos%20Consolid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cv11\Users\AFQUIMBAYO\Downloads\208-PLA-Ft-05%20Matriz%20de%20Riesgos%20PlanAnticorrupci&#243;n%202016%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cv11\1.%20PROCESO%20DE%20GESTI&#211;N%20ESTRAT&#201;GICA\FORMATOS\208-PLA-Ft-06%20Hoja%20de%20vida%20de%20indicador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cv11\Users\AFQUIMBAYO\Downloads\2016%20Matriz%20Riesgos%20Corrupci&#243;n_Evaluaci&#243;n_a%20la_Gesti&#243;n%20Form%20CI30Mar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20Anticorrupci&#243;n%20y%20Atenci&#243;n%20al%20Ciudadano%20Diciembre%20-%202016%20-%20CONSOLIDADO%20PROCESO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Hoja2"/>
      <sheetName val="Comp. 3 Rendición de Cuenta "/>
      <sheetName val="Comp. 4 AtenciónCiudadano"/>
      <sheetName val="Comp. 5 TransparenciayAccesoInf"/>
      <sheetName val="Comp.6 Iniciativas Adicionales"/>
      <sheetName val="Hoja1"/>
    </sheetNames>
    <sheetDataSet>
      <sheetData sheetId="0"/>
      <sheetData sheetId="1"/>
      <sheetData sheetId="2">
        <row r="32">
          <cell r="AD32" t="str">
            <v>A Julio 31 de 2016,se encuentran registradas 85 pertenencias, así: 17 del Barrio Manzanares titulo obtenido: demanda registrada y se encuentran en el juzgado 4 civil del circuito de de descongestión y 68 del Barrio Villa Anita título obtenido: sentencia registrada y se encuentran en el juzgado 2 civil del circuito de Bogotá.</v>
          </cell>
        </row>
        <row r="33">
          <cell r="AD33" t="str">
            <v>Se efectuó socialización del acuerdo ético el 30 de mayo de 2016. Ver Acta de listado de asistencia</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 1 Mapa de Riesgos (2)"/>
      <sheetName val="Comp.1Mapa de Riesgos15Dic2015"/>
      <sheetName val="Comp. 1 Ind.MapadeRiesgos15Dic"/>
      <sheetName val="Com. 2 Estrategia Antitrám Ajus"/>
      <sheetName val="Comp. 3 Rendición de Cuentas"/>
      <sheetName val="Comp. 4 Atención al Ciudadano"/>
      <sheetName val="Comp.1Mapa de Riesgos30Ene2016"/>
      <sheetName val="Comp.1 Ind.MapadeRiesgos30Ene"/>
    </sheetNames>
    <sheetDataSet>
      <sheetData sheetId="0"/>
      <sheetData sheetId="1"/>
      <sheetData sheetId="2"/>
      <sheetData sheetId="3"/>
      <sheetData sheetId="4"/>
      <sheetData sheetId="5"/>
      <sheetData sheetId="6"/>
      <sheetData sheetId="7"/>
      <sheetData sheetId="8"/>
      <sheetData sheetId="9">
        <row r="23">
          <cell r="AD2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Matriz de riesgos"/>
      <sheetName val="Matriz de Riesgos SST"/>
      <sheetName val="Indicador"/>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 1 Mapa de Riesgos (2)"/>
      <sheetName val="Comp.1Mapa de Riesgos30Ene2016"/>
      <sheetName val="Comp.1 Ind.MapadeRiesgos30Ene"/>
      <sheetName val="Com. 2 Estrategia Antitrám Ajus"/>
      <sheetName val="Comp. 3 Rendición de Cuentas"/>
      <sheetName val="Comp. 4 Atención al Ciudadano"/>
    </sheetNames>
    <sheetDataSet>
      <sheetData sheetId="0"/>
      <sheetData sheetId="1" refreshError="1"/>
      <sheetData sheetId="2" refreshError="1"/>
      <sheetData sheetId="3" refreshError="1"/>
      <sheetData sheetId="4">
        <row r="23">
          <cell r="AD23">
            <v>0</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Matriz de riesgos"/>
      <sheetName val="Indicador"/>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Riesgos Ev Gest"/>
      <sheetName val="Comp.1 Ind.MapaRiesgos Ev Gest"/>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U3" t="str">
            <v>DIRECCIÓN GENERAL</v>
          </cell>
          <cell r="V3" t="str">
            <v>DIRECTOR (A) GENERAL</v>
          </cell>
        </row>
        <row r="4">
          <cell r="U4" t="str">
            <v>CONTROL INTERNO</v>
          </cell>
          <cell r="V4" t="str">
            <v>ASESOR  CONTROL INTERNO</v>
          </cell>
        </row>
        <row r="5">
          <cell r="U5" t="str">
            <v>OFICINA ASESORA DE PLANEACIÓN</v>
          </cell>
          <cell r="V5" t="str">
            <v>JEFE OFICINA ASESORA DE PLANEACIÓN</v>
          </cell>
        </row>
        <row r="6">
          <cell r="U6" t="str">
            <v>OFICINA ASESORA DE COMUNICACIONES</v>
          </cell>
          <cell r="V6" t="str">
            <v>JEFE OFICINA ASESORA DE COMUNICACIONES</v>
          </cell>
        </row>
        <row r="7">
          <cell r="U7" t="str">
            <v>DIRECCIÓN DE REASENTAMIENTOS</v>
          </cell>
          <cell r="V7" t="str">
            <v>DIRECTOR (A) REASENTAMIENTOS</v>
          </cell>
        </row>
        <row r="8">
          <cell r="U8" t="str">
            <v>DIRECCIÓN DE MEJORAMIENTO DE BARRIOS</v>
          </cell>
          <cell r="V8" t="str">
            <v>DIRECTOR (A) DE MEJORAMIENTO DE BARRIOS</v>
          </cell>
        </row>
        <row r="9">
          <cell r="U9" t="str">
            <v>DIRECCIÓN DE MEJORAMIENTO DE VIVIENDA</v>
          </cell>
          <cell r="V9" t="str">
            <v>DIRECTOR (A) DE MEJORAMIENTO DE VIVIENDA</v>
          </cell>
        </row>
        <row r="10">
          <cell r="U10" t="str">
            <v>DIRECCIÓN DE URBANIZACIONES Y TITULACIÓN</v>
          </cell>
          <cell r="V10" t="str">
            <v>DIRECTOR (A) DE URBANIZACIONES Y TITULACIÓN</v>
          </cell>
        </row>
        <row r="11">
          <cell r="U11" t="str">
            <v>DIRECCIÓN JURÍDICA</v>
          </cell>
          <cell r="V11" t="str">
            <v>DIRECTOR (A) JURÍDICO (A)</v>
          </cell>
        </row>
        <row r="12">
          <cell r="U12" t="str">
            <v>DIRECCIÓN DE GESTIÓN CORPORATIVA Y CID</v>
          </cell>
          <cell r="V12" t="str">
            <v>DIRECTOR (A) DE GESTIÓN CORPORATIVA Y CID</v>
          </cell>
        </row>
        <row r="13">
          <cell r="U13" t="str">
            <v>SUBDIRECCIÓN ADMINISTRATIVA</v>
          </cell>
          <cell r="V13" t="str">
            <v>SUBIDRECTOR (A)  ADMINISTRATIVO (A)</v>
          </cell>
        </row>
        <row r="14">
          <cell r="U14" t="str">
            <v>SUBDIRECCIÓN FINANCIERA</v>
          </cell>
          <cell r="V14" t="str">
            <v>SUBIDRECTOR (A)  FINANCIERO(A)</v>
          </cell>
        </row>
        <row r="18">
          <cell r="J18" t="str">
            <v>Eficacia</v>
          </cell>
        </row>
        <row r="19">
          <cell r="J19" t="str">
            <v>Eficiencia</v>
          </cell>
        </row>
        <row r="20">
          <cell r="J20" t="str">
            <v>Efectividad</v>
          </cell>
        </row>
      </sheetData>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sheetPr>
  <dimension ref="A1:AC44"/>
  <sheetViews>
    <sheetView tabSelected="1" view="pageBreakPreview" zoomScale="60" zoomScaleNormal="57" zoomScalePageLayoutView="60" workbookViewId="0">
      <pane ySplit="10" topLeftCell="A32" activePane="bottomLeft" state="frozen"/>
      <selection activeCell="K1" sqref="K1"/>
      <selection pane="bottomLeft" activeCell="B33" sqref="B33"/>
    </sheetView>
  </sheetViews>
  <sheetFormatPr baseColWidth="10" defaultColWidth="7" defaultRowHeight="15" outlineLevelCol="1" x14ac:dyDescent="0.25"/>
  <cols>
    <col min="1" max="1" width="40.7109375" style="182" customWidth="1"/>
    <col min="2" max="2" width="19.7109375" style="189" customWidth="1"/>
    <col min="3" max="3" width="22.85546875" style="182" customWidth="1"/>
    <col min="4" max="4" width="23.85546875" style="182" customWidth="1"/>
    <col min="5" max="5" width="23.42578125" style="182" customWidth="1"/>
    <col min="6" max="6" width="21.85546875" style="182" customWidth="1" outlineLevel="1"/>
    <col min="7" max="7" width="22.42578125" style="57" customWidth="1"/>
    <col min="8" max="8" width="15.85546875" style="177" hidden="1" customWidth="1"/>
    <col min="9" max="9" width="17.42578125" style="177" hidden="1" customWidth="1"/>
    <col min="10" max="10" width="12.42578125" style="177" hidden="1" customWidth="1"/>
    <col min="11" max="11" width="18.42578125" style="177" hidden="1" customWidth="1"/>
    <col min="12" max="12" width="17.28515625" style="177" hidden="1" customWidth="1" outlineLevel="1"/>
    <col min="13" max="13" width="20.42578125" style="177" customWidth="1" outlineLevel="1"/>
    <col min="14" max="14" width="19.140625" style="177" customWidth="1" outlineLevel="1"/>
    <col min="15" max="15" width="13.7109375" style="182" customWidth="1" outlineLevel="1"/>
    <col min="16" max="16" width="15.42578125" style="182" customWidth="1" outlineLevel="1"/>
    <col min="17" max="17" width="13.7109375" style="182" customWidth="1" outlineLevel="1"/>
    <col min="18" max="18" width="16.42578125" style="190" customWidth="1"/>
    <col min="19" max="19" width="34.5703125" style="189" customWidth="1" outlineLevel="1"/>
    <col min="20" max="20" width="19.5703125" style="182" customWidth="1"/>
    <col min="21" max="21" width="36" style="182" customWidth="1" outlineLevel="1"/>
    <col min="22" max="22" width="18" style="182" customWidth="1"/>
    <col min="23" max="23" width="28.7109375" style="182" customWidth="1" outlineLevel="1"/>
    <col min="24" max="24" width="26.5703125" style="182" hidden="1" customWidth="1"/>
    <col min="25" max="25" width="24.85546875" style="182" hidden="1" customWidth="1" outlineLevel="1"/>
    <col min="26" max="26" width="20.85546875" style="182" customWidth="1" collapsed="1"/>
    <col min="27" max="27" width="21.28515625" style="182" customWidth="1"/>
    <col min="28" max="28" width="28.28515625" style="182" customWidth="1"/>
    <col min="29" max="16384" width="7" style="182"/>
  </cols>
  <sheetData>
    <row r="1" spans="1:29" s="6" customFormat="1" ht="27" customHeight="1" x14ac:dyDescent="0.2">
      <c r="A1" s="1"/>
      <c r="B1" s="1"/>
      <c r="C1" s="1"/>
      <c r="D1" s="1"/>
      <c r="E1" s="2" t="s">
        <v>0</v>
      </c>
      <c r="F1" s="3"/>
      <c r="G1" s="3"/>
      <c r="H1" s="3"/>
      <c r="I1" s="3"/>
      <c r="J1" s="3"/>
      <c r="K1" s="3"/>
      <c r="L1" s="3"/>
      <c r="M1" s="3"/>
      <c r="N1" s="3"/>
      <c r="O1" s="3"/>
      <c r="P1" s="3"/>
      <c r="Q1" s="3"/>
      <c r="R1" s="3"/>
      <c r="S1" s="3"/>
      <c r="T1" s="3"/>
      <c r="U1" s="3"/>
      <c r="V1" s="3"/>
      <c r="W1" s="3"/>
      <c r="X1" s="3"/>
      <c r="Y1" s="3"/>
      <c r="Z1" s="4"/>
      <c r="AA1" s="5" t="s">
        <v>1</v>
      </c>
      <c r="AB1" s="5"/>
    </row>
    <row r="2" spans="1:29" s="6" customFormat="1" ht="27" customHeight="1" x14ac:dyDescent="0.2">
      <c r="A2" s="1"/>
      <c r="B2" s="1"/>
      <c r="C2" s="1"/>
      <c r="D2" s="1"/>
      <c r="E2" s="7"/>
      <c r="F2" s="8"/>
      <c r="G2" s="8"/>
      <c r="H2" s="8"/>
      <c r="I2" s="8"/>
      <c r="J2" s="8"/>
      <c r="K2" s="8"/>
      <c r="L2" s="8"/>
      <c r="M2" s="8"/>
      <c r="N2" s="8"/>
      <c r="O2" s="8"/>
      <c r="P2" s="8"/>
      <c r="Q2" s="8"/>
      <c r="R2" s="8"/>
      <c r="S2" s="8"/>
      <c r="T2" s="8"/>
      <c r="U2" s="8"/>
      <c r="V2" s="8"/>
      <c r="W2" s="8"/>
      <c r="X2" s="8"/>
      <c r="Y2" s="8"/>
      <c r="Z2" s="9"/>
      <c r="AA2" s="10" t="s">
        <v>2</v>
      </c>
      <c r="AB2" s="10" t="s">
        <v>3</v>
      </c>
    </row>
    <row r="3" spans="1:29" s="6" customFormat="1" ht="27" customHeight="1" x14ac:dyDescent="0.2">
      <c r="A3" s="1"/>
      <c r="B3" s="1"/>
      <c r="C3" s="1"/>
      <c r="D3" s="1"/>
      <c r="E3" s="11"/>
      <c r="F3" s="12"/>
      <c r="G3" s="12"/>
      <c r="H3" s="12"/>
      <c r="I3" s="12"/>
      <c r="J3" s="12"/>
      <c r="K3" s="12"/>
      <c r="L3" s="12"/>
      <c r="M3" s="12"/>
      <c r="N3" s="12"/>
      <c r="O3" s="12"/>
      <c r="P3" s="12"/>
      <c r="Q3" s="12"/>
      <c r="R3" s="12"/>
      <c r="S3" s="12"/>
      <c r="T3" s="12"/>
      <c r="U3" s="12"/>
      <c r="V3" s="12"/>
      <c r="W3" s="12"/>
      <c r="X3" s="12"/>
      <c r="Y3" s="12"/>
      <c r="Z3" s="13"/>
      <c r="AA3" s="5" t="s">
        <v>4</v>
      </c>
      <c r="AB3" s="5"/>
    </row>
    <row r="4" spans="1:29" s="6" customFormat="1" ht="12.75" x14ac:dyDescent="0.2">
      <c r="A4" s="14"/>
      <c r="B4" s="14"/>
      <c r="C4" s="14"/>
      <c r="D4" s="14"/>
      <c r="E4" s="14"/>
      <c r="F4" s="14"/>
      <c r="G4" s="14"/>
      <c r="H4" s="14"/>
      <c r="I4" s="14"/>
      <c r="J4" s="14"/>
      <c r="K4" s="14"/>
      <c r="L4" s="14"/>
      <c r="M4" s="14"/>
      <c r="N4" s="14"/>
      <c r="O4" s="14"/>
      <c r="P4" s="14"/>
      <c r="Q4" s="14"/>
      <c r="R4" s="14"/>
      <c r="S4" s="14"/>
      <c r="T4" s="14"/>
      <c r="U4" s="14"/>
      <c r="V4" s="14"/>
      <c r="W4" s="14"/>
      <c r="X4" s="14"/>
      <c r="Y4" s="15"/>
      <c r="Z4" s="15"/>
      <c r="AA4" s="15"/>
      <c r="AB4" s="15"/>
      <c r="AC4" s="15"/>
    </row>
    <row r="5" spans="1:29" s="6" customFormat="1" ht="12.75" customHeight="1" x14ac:dyDescent="0.2">
      <c r="A5" s="16" t="s">
        <v>5</v>
      </c>
      <c r="B5" s="16"/>
      <c r="C5" s="16"/>
      <c r="D5" s="17"/>
      <c r="E5" s="18"/>
      <c r="F5" s="19"/>
      <c r="H5" s="20"/>
      <c r="I5" s="21"/>
      <c r="J5" s="14"/>
      <c r="K5" s="14"/>
      <c r="L5" s="17"/>
      <c r="M5" s="18"/>
      <c r="N5" s="14"/>
      <c r="O5" s="14"/>
      <c r="P5" s="14"/>
      <c r="Q5" s="14"/>
      <c r="R5" s="14"/>
      <c r="S5" s="14"/>
      <c r="T5" s="14"/>
      <c r="U5" s="14"/>
      <c r="V5" s="14"/>
      <c r="W5" s="14"/>
      <c r="X5" s="14"/>
      <c r="Y5" s="15"/>
      <c r="Z5" s="15"/>
      <c r="AA5" s="15"/>
      <c r="AB5" s="15"/>
      <c r="AC5" s="15"/>
    </row>
    <row r="6" spans="1:29" s="6" customFormat="1" ht="13.5" thickBot="1" x14ac:dyDescent="0.25">
      <c r="A6" s="16"/>
      <c r="B6" s="16"/>
      <c r="C6" s="16"/>
      <c r="D6" s="17"/>
      <c r="E6" s="18"/>
      <c r="F6" s="19"/>
      <c r="H6" s="20"/>
      <c r="I6" s="21"/>
      <c r="J6" s="14"/>
      <c r="K6" s="14"/>
      <c r="L6" s="17"/>
      <c r="M6" s="18"/>
      <c r="N6" s="14"/>
      <c r="O6" s="14"/>
      <c r="P6" s="14"/>
      <c r="Q6" s="14"/>
      <c r="R6" s="14"/>
      <c r="S6" s="14"/>
      <c r="T6" s="14"/>
      <c r="U6" s="14"/>
      <c r="V6" s="14"/>
      <c r="W6" s="14"/>
      <c r="X6" s="14"/>
      <c r="Y6" s="15"/>
      <c r="Z6" s="15"/>
      <c r="AA6" s="15"/>
      <c r="AB6" s="15"/>
      <c r="AC6" s="15"/>
    </row>
    <row r="7" spans="1:29" s="6" customFormat="1" ht="16.5" thickBot="1" x14ac:dyDescent="0.25">
      <c r="A7" s="14"/>
      <c r="B7" s="14"/>
      <c r="C7" s="14"/>
      <c r="D7" s="22" t="s">
        <v>6</v>
      </c>
      <c r="E7" s="22">
        <v>30</v>
      </c>
      <c r="F7" s="14"/>
      <c r="G7" s="14"/>
      <c r="H7" s="14"/>
      <c r="I7" s="14"/>
      <c r="J7" s="14"/>
      <c r="K7" s="14"/>
      <c r="L7" s="14"/>
      <c r="M7" s="22" t="s">
        <v>7</v>
      </c>
      <c r="N7" s="23"/>
      <c r="O7" s="23"/>
      <c r="P7" s="22">
        <v>2016</v>
      </c>
      <c r="Q7" s="14"/>
      <c r="R7" s="14"/>
      <c r="S7" s="14"/>
      <c r="T7" s="14"/>
      <c r="U7" s="14"/>
      <c r="V7" s="14"/>
      <c r="W7" s="14"/>
      <c r="X7" s="14"/>
      <c r="Y7" s="15"/>
      <c r="Z7" s="15"/>
      <c r="AA7" s="15"/>
      <c r="AB7" s="15"/>
      <c r="AC7" s="15"/>
    </row>
    <row r="8" spans="1:29" s="6" customFormat="1" ht="12.75" x14ac:dyDescent="0.2">
      <c r="A8" s="14"/>
      <c r="B8" s="14"/>
      <c r="C8" s="14"/>
      <c r="D8" s="14"/>
      <c r="E8" s="14"/>
      <c r="F8" s="14"/>
      <c r="G8" s="14"/>
      <c r="H8" s="14"/>
      <c r="I8" s="14"/>
      <c r="J8" s="14"/>
      <c r="K8" s="14"/>
      <c r="L8" s="14"/>
      <c r="M8" s="14"/>
      <c r="N8" s="14"/>
      <c r="O8" s="14"/>
      <c r="P8" s="14"/>
      <c r="Q8" s="14"/>
      <c r="R8" s="15"/>
      <c r="S8" s="15"/>
      <c r="T8" s="14"/>
      <c r="U8" s="15"/>
      <c r="V8" s="14"/>
      <c r="W8" s="15"/>
      <c r="X8" s="14"/>
      <c r="Y8" s="15"/>
      <c r="Z8" s="14"/>
      <c r="AA8" s="24"/>
    </row>
    <row r="9" spans="1:29" s="37" customFormat="1" ht="49.5" customHeight="1" x14ac:dyDescent="0.2">
      <c r="A9" s="25" t="s">
        <v>8</v>
      </c>
      <c r="B9" s="25" t="s">
        <v>9</v>
      </c>
      <c r="C9" s="25" t="s">
        <v>10</v>
      </c>
      <c r="D9" s="25" t="s">
        <v>11</v>
      </c>
      <c r="E9" s="25" t="s">
        <v>12</v>
      </c>
      <c r="F9" s="25" t="s">
        <v>13</v>
      </c>
      <c r="G9" s="25" t="s">
        <v>14</v>
      </c>
      <c r="H9" s="25" t="s">
        <v>15</v>
      </c>
      <c r="I9" s="25" t="s">
        <v>16</v>
      </c>
      <c r="J9" s="25" t="s">
        <v>17</v>
      </c>
      <c r="K9" s="25" t="s">
        <v>18</v>
      </c>
      <c r="L9" s="26" t="s">
        <v>19</v>
      </c>
      <c r="M9" s="27" t="s">
        <v>20</v>
      </c>
      <c r="N9" s="27"/>
      <c r="O9" s="28" t="s">
        <v>21</v>
      </c>
      <c r="P9" s="29"/>
      <c r="Q9" s="29"/>
      <c r="R9" s="30" t="s">
        <v>22</v>
      </c>
      <c r="S9" s="31"/>
      <c r="T9" s="31"/>
      <c r="U9" s="31"/>
      <c r="V9" s="31"/>
      <c r="W9" s="31"/>
      <c r="X9" s="32"/>
      <c r="Y9" s="33"/>
      <c r="Z9" s="34" t="s">
        <v>23</v>
      </c>
      <c r="AA9" s="35" t="s">
        <v>24</v>
      </c>
      <c r="AB9" s="36"/>
    </row>
    <row r="10" spans="1:29" s="45" customFormat="1" ht="48" customHeight="1" x14ac:dyDescent="0.2">
      <c r="A10" s="38"/>
      <c r="B10" s="38"/>
      <c r="C10" s="38"/>
      <c r="D10" s="38"/>
      <c r="E10" s="38"/>
      <c r="F10" s="38"/>
      <c r="G10" s="38"/>
      <c r="H10" s="38"/>
      <c r="I10" s="38"/>
      <c r="J10" s="38"/>
      <c r="K10" s="38"/>
      <c r="L10" s="39"/>
      <c r="M10" s="40" t="s">
        <v>25</v>
      </c>
      <c r="N10" s="40" t="s">
        <v>26</v>
      </c>
      <c r="O10" s="41" t="s">
        <v>27</v>
      </c>
      <c r="P10" s="41" t="s">
        <v>28</v>
      </c>
      <c r="Q10" s="41" t="s">
        <v>29</v>
      </c>
      <c r="R10" s="42" t="s">
        <v>27</v>
      </c>
      <c r="S10" s="43" t="s">
        <v>30</v>
      </c>
      <c r="T10" s="42" t="s">
        <v>28</v>
      </c>
      <c r="U10" s="43" t="s">
        <v>30</v>
      </c>
      <c r="V10" s="42" t="s">
        <v>29</v>
      </c>
      <c r="W10" s="43" t="s">
        <v>30</v>
      </c>
      <c r="X10" s="42" t="s">
        <v>31</v>
      </c>
      <c r="Y10" s="43" t="s">
        <v>30</v>
      </c>
      <c r="Z10" s="44"/>
      <c r="AA10" s="40" t="s">
        <v>32</v>
      </c>
      <c r="AB10" s="40" t="s">
        <v>33</v>
      </c>
    </row>
    <row r="11" spans="1:29" s="57" customFormat="1" ht="327" customHeight="1" x14ac:dyDescent="0.2">
      <c r="A11" s="46" t="s">
        <v>34</v>
      </c>
      <c r="B11" s="47" t="s">
        <v>35</v>
      </c>
      <c r="C11" s="46" t="s">
        <v>36</v>
      </c>
      <c r="D11" s="48" t="s">
        <v>37</v>
      </c>
      <c r="E11" s="49" t="s">
        <v>38</v>
      </c>
      <c r="F11" s="49" t="s">
        <v>39</v>
      </c>
      <c r="G11" s="49" t="s">
        <v>40</v>
      </c>
      <c r="H11" s="50" t="s">
        <v>41</v>
      </c>
      <c r="I11" s="51" t="s">
        <v>42</v>
      </c>
      <c r="J11" s="52">
        <v>1</v>
      </c>
      <c r="K11" s="51" t="s">
        <v>43</v>
      </c>
      <c r="L11" s="51" t="s">
        <v>44</v>
      </c>
      <c r="M11" s="49" t="s">
        <v>45</v>
      </c>
      <c r="N11" s="49" t="s">
        <v>46</v>
      </c>
      <c r="O11" s="50">
        <v>0.33</v>
      </c>
      <c r="P11" s="53">
        <v>0.33</v>
      </c>
      <c r="Q11" s="53">
        <v>0.34</v>
      </c>
      <c r="R11" s="54">
        <v>0.33</v>
      </c>
      <c r="S11" s="49" t="s">
        <v>47</v>
      </c>
      <c r="T11" s="50">
        <v>0.33</v>
      </c>
      <c r="U11" s="49" t="s">
        <v>48</v>
      </c>
      <c r="V11" s="50">
        <v>0.34</v>
      </c>
      <c r="W11" s="49" t="s">
        <v>49</v>
      </c>
      <c r="X11" s="50"/>
      <c r="Y11" s="49"/>
      <c r="Z11" s="55">
        <f>R11+T11+V11</f>
        <v>1</v>
      </c>
      <c r="AA11" s="56"/>
      <c r="AB11" s="49" t="s">
        <v>50</v>
      </c>
    </row>
    <row r="12" spans="1:29" s="67" customFormat="1" ht="148.5" customHeight="1" x14ac:dyDescent="0.2">
      <c r="A12" s="58" t="s">
        <v>51</v>
      </c>
      <c r="B12" s="58" t="s">
        <v>52</v>
      </c>
      <c r="C12" s="58" t="s">
        <v>53</v>
      </c>
      <c r="D12" s="59" t="s">
        <v>54</v>
      </c>
      <c r="E12" s="60" t="s">
        <v>51</v>
      </c>
      <c r="F12" s="61" t="s">
        <v>55</v>
      </c>
      <c r="G12" s="62" t="s">
        <v>56</v>
      </c>
      <c r="H12" s="63" t="s">
        <v>41</v>
      </c>
      <c r="I12" s="51" t="s">
        <v>42</v>
      </c>
      <c r="J12" s="52">
        <v>1</v>
      </c>
      <c r="K12" s="51" t="s">
        <v>43</v>
      </c>
      <c r="L12" s="51" t="s">
        <v>44</v>
      </c>
      <c r="M12" s="64" t="s">
        <v>57</v>
      </c>
      <c r="N12" s="64" t="s">
        <v>58</v>
      </c>
      <c r="O12" s="50">
        <v>0.33</v>
      </c>
      <c r="P12" s="53">
        <v>0.33</v>
      </c>
      <c r="Q12" s="53">
        <v>0.34</v>
      </c>
      <c r="R12" s="65">
        <v>0.22</v>
      </c>
      <c r="S12" s="49" t="s">
        <v>59</v>
      </c>
      <c r="T12" s="65">
        <v>0.37</v>
      </c>
      <c r="U12" s="49" t="s">
        <v>60</v>
      </c>
      <c r="V12" s="65">
        <v>0.28000000000000003</v>
      </c>
      <c r="W12" s="66" t="s">
        <v>61</v>
      </c>
      <c r="X12" s="65"/>
      <c r="Y12" s="49"/>
      <c r="Z12" s="55">
        <f t="shared" ref="Z12:Z20" si="0">R12+T12+V12</f>
        <v>0.87</v>
      </c>
      <c r="AA12" s="56"/>
      <c r="AB12" s="56"/>
    </row>
    <row r="13" spans="1:29" s="67" customFormat="1" ht="245.25" customHeight="1" x14ac:dyDescent="0.2">
      <c r="A13" s="68"/>
      <c r="B13" s="69"/>
      <c r="C13" s="68"/>
      <c r="D13" s="70" t="s">
        <v>62</v>
      </c>
      <c r="E13" s="71"/>
      <c r="F13" s="72" t="s">
        <v>63</v>
      </c>
      <c r="G13" s="70" t="s">
        <v>62</v>
      </c>
      <c r="H13" s="63" t="s">
        <v>41</v>
      </c>
      <c r="I13" s="51" t="s">
        <v>42</v>
      </c>
      <c r="J13" s="52">
        <v>1</v>
      </c>
      <c r="K13" s="51" t="s">
        <v>43</v>
      </c>
      <c r="L13" s="51" t="s">
        <v>44</v>
      </c>
      <c r="M13" s="73"/>
      <c r="N13" s="73"/>
      <c r="O13" s="74">
        <v>0.33</v>
      </c>
      <c r="P13" s="75">
        <v>0.33</v>
      </c>
      <c r="Q13" s="75">
        <v>0.34</v>
      </c>
      <c r="R13" s="76">
        <v>0.33</v>
      </c>
      <c r="S13" s="77" t="s">
        <v>64</v>
      </c>
      <c r="T13" s="78">
        <v>0.33</v>
      </c>
      <c r="U13" s="77" t="s">
        <v>65</v>
      </c>
      <c r="V13" s="78">
        <v>0.33</v>
      </c>
      <c r="W13" s="79" t="s">
        <v>66</v>
      </c>
      <c r="X13" s="65"/>
      <c r="Y13" s="49"/>
      <c r="Z13" s="80">
        <f t="shared" si="0"/>
        <v>0.99</v>
      </c>
      <c r="AA13" s="81"/>
      <c r="AB13" s="81"/>
    </row>
    <row r="14" spans="1:29" s="94" customFormat="1" ht="252" customHeight="1" x14ac:dyDescent="0.2">
      <c r="A14" s="46" t="s">
        <v>67</v>
      </c>
      <c r="B14" s="82" t="s">
        <v>68</v>
      </c>
      <c r="C14" s="83" t="s">
        <v>69</v>
      </c>
      <c r="D14" s="84" t="s">
        <v>70</v>
      </c>
      <c r="E14" s="84" t="s">
        <v>71</v>
      </c>
      <c r="F14" s="61" t="s">
        <v>72</v>
      </c>
      <c r="G14" s="85" t="s">
        <v>73</v>
      </c>
      <c r="H14" s="63" t="s">
        <v>74</v>
      </c>
      <c r="I14" s="51" t="s">
        <v>75</v>
      </c>
      <c r="J14" s="52">
        <v>1</v>
      </c>
      <c r="K14" s="51" t="s">
        <v>76</v>
      </c>
      <c r="L14" s="51" t="s">
        <v>77</v>
      </c>
      <c r="M14" s="51" t="s">
        <v>78</v>
      </c>
      <c r="N14" s="51" t="s">
        <v>79</v>
      </c>
      <c r="O14" s="50">
        <v>0.13</v>
      </c>
      <c r="P14" s="53">
        <v>0.43</v>
      </c>
      <c r="Q14" s="53">
        <v>0.44</v>
      </c>
      <c r="R14" s="86">
        <v>0.13</v>
      </c>
      <c r="S14" s="48" t="s">
        <v>80</v>
      </c>
      <c r="T14" s="87">
        <v>0.43</v>
      </c>
      <c r="U14" s="88" t="s">
        <v>81</v>
      </c>
      <c r="V14" s="65">
        <v>0.4</v>
      </c>
      <c r="W14" s="89" t="s">
        <v>82</v>
      </c>
      <c r="X14" s="90"/>
      <c r="Y14" s="91"/>
      <c r="Z14" s="55">
        <f t="shared" si="0"/>
        <v>0.96000000000000008</v>
      </c>
      <c r="AA14" s="92" t="s">
        <v>83</v>
      </c>
      <c r="AB14" s="93"/>
    </row>
    <row r="15" spans="1:29" s="94" customFormat="1" ht="211.5" customHeight="1" x14ac:dyDescent="0.2">
      <c r="A15" s="46" t="s">
        <v>67</v>
      </c>
      <c r="B15" s="82" t="s">
        <v>68</v>
      </c>
      <c r="C15" s="83" t="s">
        <v>84</v>
      </c>
      <c r="D15" s="84" t="s">
        <v>70</v>
      </c>
      <c r="E15" s="84" t="s">
        <v>71</v>
      </c>
      <c r="F15" s="61" t="s">
        <v>72</v>
      </c>
      <c r="G15" s="85" t="s">
        <v>73</v>
      </c>
      <c r="H15" s="63" t="s">
        <v>74</v>
      </c>
      <c r="I15" s="51" t="s">
        <v>75</v>
      </c>
      <c r="J15" s="52">
        <v>1</v>
      </c>
      <c r="K15" s="51" t="s">
        <v>85</v>
      </c>
      <c r="L15" s="51" t="s">
        <v>77</v>
      </c>
      <c r="M15" s="51" t="s">
        <v>78</v>
      </c>
      <c r="N15" s="51" t="s">
        <v>79</v>
      </c>
      <c r="O15" s="50">
        <v>0.13</v>
      </c>
      <c r="P15" s="53">
        <v>0.43</v>
      </c>
      <c r="Q15" s="53">
        <v>0.44</v>
      </c>
      <c r="R15" s="86">
        <v>0.13</v>
      </c>
      <c r="S15" s="48" t="s">
        <v>80</v>
      </c>
      <c r="T15" s="87">
        <v>0.43</v>
      </c>
      <c r="U15" s="89" t="s">
        <v>86</v>
      </c>
      <c r="V15" s="65">
        <v>0.4</v>
      </c>
      <c r="W15" s="89" t="s">
        <v>82</v>
      </c>
      <c r="X15" s="90"/>
      <c r="Y15" s="91"/>
      <c r="Z15" s="55">
        <f t="shared" si="0"/>
        <v>0.96000000000000008</v>
      </c>
      <c r="AA15" s="92" t="s">
        <v>87</v>
      </c>
      <c r="AB15" s="93"/>
    </row>
    <row r="16" spans="1:29" s="94" customFormat="1" ht="192" customHeight="1" x14ac:dyDescent="0.2">
      <c r="A16" s="46" t="s">
        <v>67</v>
      </c>
      <c r="B16" s="82" t="s">
        <v>68</v>
      </c>
      <c r="C16" s="83" t="s">
        <v>88</v>
      </c>
      <c r="D16" s="84" t="s">
        <v>89</v>
      </c>
      <c r="E16" s="84" t="s">
        <v>90</v>
      </c>
      <c r="F16" s="49" t="s">
        <v>91</v>
      </c>
      <c r="G16" s="49" t="s">
        <v>92</v>
      </c>
      <c r="H16" s="63" t="s">
        <v>41</v>
      </c>
      <c r="I16" s="51" t="s">
        <v>93</v>
      </c>
      <c r="J16" s="52">
        <v>1</v>
      </c>
      <c r="K16" s="51" t="s">
        <v>85</v>
      </c>
      <c r="L16" s="51" t="s">
        <v>77</v>
      </c>
      <c r="M16" s="51" t="s">
        <v>78</v>
      </c>
      <c r="N16" s="51" t="s">
        <v>79</v>
      </c>
      <c r="O16" s="50">
        <v>0.13</v>
      </c>
      <c r="P16" s="53">
        <v>0.43</v>
      </c>
      <c r="Q16" s="53">
        <v>0.44</v>
      </c>
      <c r="R16" s="86">
        <v>0</v>
      </c>
      <c r="S16" s="51" t="s">
        <v>94</v>
      </c>
      <c r="T16" s="87">
        <v>0.15</v>
      </c>
      <c r="U16" s="88" t="s">
        <v>95</v>
      </c>
      <c r="V16" s="65">
        <v>0.85</v>
      </c>
      <c r="W16" s="88" t="s">
        <v>96</v>
      </c>
      <c r="X16" s="90"/>
      <c r="Y16" s="91"/>
      <c r="Z16" s="55">
        <f t="shared" si="0"/>
        <v>1</v>
      </c>
      <c r="AA16" s="95" t="s">
        <v>97</v>
      </c>
      <c r="AB16" s="93"/>
    </row>
    <row r="17" spans="1:28" s="57" customFormat="1" ht="213" customHeight="1" x14ac:dyDescent="0.2">
      <c r="A17" s="49" t="s">
        <v>67</v>
      </c>
      <c r="B17" s="82" t="s">
        <v>68</v>
      </c>
      <c r="C17" s="49" t="s">
        <v>98</v>
      </c>
      <c r="D17" s="96" t="s">
        <v>99</v>
      </c>
      <c r="E17" s="49" t="s">
        <v>100</v>
      </c>
      <c r="F17" s="72" t="s">
        <v>101</v>
      </c>
      <c r="G17" s="96" t="s">
        <v>102</v>
      </c>
      <c r="H17" s="63" t="s">
        <v>41</v>
      </c>
      <c r="I17" s="51" t="s">
        <v>93</v>
      </c>
      <c r="J17" s="52">
        <v>1</v>
      </c>
      <c r="K17" s="51" t="s">
        <v>76</v>
      </c>
      <c r="L17" s="51" t="s">
        <v>77</v>
      </c>
      <c r="M17" s="51" t="s">
        <v>78</v>
      </c>
      <c r="N17" s="51" t="s">
        <v>79</v>
      </c>
      <c r="O17" s="50">
        <v>0.33</v>
      </c>
      <c r="P17" s="53">
        <v>0.33</v>
      </c>
      <c r="Q17" s="53">
        <v>0.34</v>
      </c>
      <c r="R17" s="55">
        <v>0</v>
      </c>
      <c r="S17" s="51" t="s">
        <v>94</v>
      </c>
      <c r="T17" s="65">
        <v>0.23</v>
      </c>
      <c r="U17" s="49" t="s">
        <v>103</v>
      </c>
      <c r="V17" s="65">
        <v>0.77</v>
      </c>
      <c r="W17" s="66" t="s">
        <v>104</v>
      </c>
      <c r="X17" s="65"/>
      <c r="Y17" s="49"/>
      <c r="Z17" s="55">
        <f t="shared" si="0"/>
        <v>1</v>
      </c>
      <c r="AA17" s="49" t="s">
        <v>105</v>
      </c>
      <c r="AB17" s="56"/>
    </row>
    <row r="18" spans="1:28" s="57" customFormat="1" ht="248.25" customHeight="1" x14ac:dyDescent="0.2">
      <c r="A18" s="49" t="s">
        <v>67</v>
      </c>
      <c r="B18" s="82" t="s">
        <v>68</v>
      </c>
      <c r="C18" s="49" t="s">
        <v>98</v>
      </c>
      <c r="D18" s="85" t="s">
        <v>106</v>
      </c>
      <c r="E18" s="49" t="s">
        <v>107</v>
      </c>
      <c r="F18" s="61" t="s">
        <v>108</v>
      </c>
      <c r="G18" s="85" t="s">
        <v>109</v>
      </c>
      <c r="H18" s="63" t="s">
        <v>74</v>
      </c>
      <c r="I18" s="51" t="s">
        <v>75</v>
      </c>
      <c r="J18" s="52">
        <v>1</v>
      </c>
      <c r="K18" s="51" t="s">
        <v>85</v>
      </c>
      <c r="L18" s="51" t="s">
        <v>77</v>
      </c>
      <c r="M18" s="51" t="s">
        <v>78</v>
      </c>
      <c r="N18" s="51" t="s">
        <v>79</v>
      </c>
      <c r="O18" s="50">
        <v>0.33</v>
      </c>
      <c r="P18" s="53">
        <v>0.33</v>
      </c>
      <c r="Q18" s="53">
        <v>0.34</v>
      </c>
      <c r="R18" s="55">
        <v>0.33</v>
      </c>
      <c r="S18" s="51" t="s">
        <v>110</v>
      </c>
      <c r="T18" s="65">
        <v>0.33</v>
      </c>
      <c r="U18" s="49" t="s">
        <v>111</v>
      </c>
      <c r="V18" s="65">
        <v>0.34</v>
      </c>
      <c r="W18" s="66" t="s">
        <v>112</v>
      </c>
      <c r="X18" s="65"/>
      <c r="Y18" s="49"/>
      <c r="Z18" s="55">
        <f t="shared" si="0"/>
        <v>1</v>
      </c>
      <c r="AA18" s="49" t="s">
        <v>113</v>
      </c>
      <c r="AB18" s="56"/>
    </row>
    <row r="19" spans="1:28" s="57" customFormat="1" ht="203.25" customHeight="1" x14ac:dyDescent="0.2">
      <c r="A19" s="46" t="s">
        <v>67</v>
      </c>
      <c r="B19" s="82" t="s">
        <v>68</v>
      </c>
      <c r="C19" s="49" t="s">
        <v>98</v>
      </c>
      <c r="D19" s="85" t="s">
        <v>114</v>
      </c>
      <c r="E19" s="49" t="s">
        <v>115</v>
      </c>
      <c r="F19" s="61" t="s">
        <v>72</v>
      </c>
      <c r="G19" s="85" t="s">
        <v>73</v>
      </c>
      <c r="H19" s="63" t="s">
        <v>74</v>
      </c>
      <c r="I19" s="51" t="s">
        <v>75</v>
      </c>
      <c r="J19" s="52">
        <v>1</v>
      </c>
      <c r="K19" s="51" t="s">
        <v>85</v>
      </c>
      <c r="L19" s="51" t="s">
        <v>77</v>
      </c>
      <c r="M19" s="51" t="s">
        <v>78</v>
      </c>
      <c r="N19" s="51" t="s">
        <v>79</v>
      </c>
      <c r="O19" s="50">
        <v>0.13</v>
      </c>
      <c r="P19" s="53">
        <v>0.43</v>
      </c>
      <c r="Q19" s="53">
        <v>0.44</v>
      </c>
      <c r="R19" s="86">
        <v>0.13</v>
      </c>
      <c r="S19" s="48" t="s">
        <v>80</v>
      </c>
      <c r="T19" s="65">
        <v>0.43</v>
      </c>
      <c r="U19" s="88" t="s">
        <v>81</v>
      </c>
      <c r="V19" s="65">
        <v>0.4</v>
      </c>
      <c r="W19" s="89" t="s">
        <v>82</v>
      </c>
      <c r="X19" s="65"/>
      <c r="Y19" s="49"/>
      <c r="Z19" s="55">
        <f t="shared" si="0"/>
        <v>0.96000000000000008</v>
      </c>
      <c r="AA19" s="92" t="s">
        <v>116</v>
      </c>
      <c r="AB19" s="56"/>
    </row>
    <row r="20" spans="1:28" s="57" customFormat="1" ht="304.5" customHeight="1" x14ac:dyDescent="0.2">
      <c r="A20" s="46" t="s">
        <v>67</v>
      </c>
      <c r="B20" s="82" t="s">
        <v>68</v>
      </c>
      <c r="C20" s="46" t="s">
        <v>98</v>
      </c>
      <c r="D20" s="84" t="s">
        <v>117</v>
      </c>
      <c r="E20" s="49" t="s">
        <v>118</v>
      </c>
      <c r="F20" s="49" t="s">
        <v>91</v>
      </c>
      <c r="G20" s="49" t="s">
        <v>92</v>
      </c>
      <c r="H20" s="63" t="s">
        <v>41</v>
      </c>
      <c r="I20" s="51" t="s">
        <v>93</v>
      </c>
      <c r="J20" s="52">
        <v>1</v>
      </c>
      <c r="K20" s="51" t="s">
        <v>76</v>
      </c>
      <c r="L20" s="51" t="s">
        <v>77</v>
      </c>
      <c r="M20" s="51" t="s">
        <v>78</v>
      </c>
      <c r="N20" s="51" t="s">
        <v>79</v>
      </c>
      <c r="O20" s="50">
        <v>0.13</v>
      </c>
      <c r="P20" s="53">
        <v>0.43</v>
      </c>
      <c r="Q20" s="53">
        <v>0.44</v>
      </c>
      <c r="R20" s="55">
        <v>0</v>
      </c>
      <c r="S20" s="51" t="s">
        <v>94</v>
      </c>
      <c r="T20" s="50">
        <v>0.15</v>
      </c>
      <c r="U20" s="50" t="s">
        <v>95</v>
      </c>
      <c r="V20" s="65">
        <v>0.85</v>
      </c>
      <c r="W20" s="88" t="s">
        <v>96</v>
      </c>
      <c r="X20" s="50"/>
      <c r="Y20" s="49"/>
      <c r="Z20" s="55">
        <f t="shared" si="0"/>
        <v>1</v>
      </c>
      <c r="AA20" s="95" t="s">
        <v>119</v>
      </c>
      <c r="AB20" s="56"/>
    </row>
    <row r="21" spans="1:28" s="94" customFormat="1" ht="153" customHeight="1" x14ac:dyDescent="0.2">
      <c r="A21" s="46" t="s">
        <v>120</v>
      </c>
      <c r="B21" s="97" t="s">
        <v>121</v>
      </c>
      <c r="C21" s="46" t="s">
        <v>122</v>
      </c>
      <c r="D21" s="49" t="s">
        <v>123</v>
      </c>
      <c r="E21" s="49" t="s">
        <v>124</v>
      </c>
      <c r="F21" s="98" t="s">
        <v>125</v>
      </c>
      <c r="G21" s="99" t="s">
        <v>126</v>
      </c>
      <c r="H21" s="50" t="s">
        <v>41</v>
      </c>
      <c r="I21" s="51" t="s">
        <v>42</v>
      </c>
      <c r="J21" s="52">
        <v>1</v>
      </c>
      <c r="K21" s="51" t="s">
        <v>43</v>
      </c>
      <c r="L21" s="51" t="s">
        <v>77</v>
      </c>
      <c r="M21" s="51" t="s">
        <v>127</v>
      </c>
      <c r="N21" s="51" t="s">
        <v>128</v>
      </c>
      <c r="O21" s="50">
        <v>0.33</v>
      </c>
      <c r="P21" s="53">
        <v>0.33</v>
      </c>
      <c r="Q21" s="53">
        <v>0.34</v>
      </c>
      <c r="R21" s="86">
        <v>0</v>
      </c>
      <c r="S21" s="100" t="s">
        <v>129</v>
      </c>
      <c r="T21" s="86">
        <v>0.11</v>
      </c>
      <c r="U21" s="100" t="s">
        <v>130</v>
      </c>
      <c r="V21" s="101">
        <f>(452/500)*100%</f>
        <v>0.90400000000000003</v>
      </c>
      <c r="W21" s="100" t="s">
        <v>131</v>
      </c>
      <c r="X21" s="90"/>
      <c r="Y21" s="91"/>
      <c r="Z21" s="55">
        <v>1</v>
      </c>
      <c r="AA21" s="93"/>
      <c r="AB21" s="93"/>
    </row>
    <row r="22" spans="1:28" s="94" customFormat="1" ht="242.25" customHeight="1" x14ac:dyDescent="0.2">
      <c r="A22" s="46" t="s">
        <v>120</v>
      </c>
      <c r="B22" s="97" t="s">
        <v>121</v>
      </c>
      <c r="C22" s="46" t="s">
        <v>132</v>
      </c>
      <c r="D22" s="49" t="s">
        <v>133</v>
      </c>
      <c r="E22" s="49" t="s">
        <v>134</v>
      </c>
      <c r="F22" s="98" t="s">
        <v>125</v>
      </c>
      <c r="G22" s="99" t="s">
        <v>135</v>
      </c>
      <c r="H22" s="50" t="s">
        <v>41</v>
      </c>
      <c r="I22" s="51" t="s">
        <v>42</v>
      </c>
      <c r="J22" s="52">
        <v>1</v>
      </c>
      <c r="K22" s="51" t="s">
        <v>43</v>
      </c>
      <c r="L22" s="51" t="s">
        <v>77</v>
      </c>
      <c r="M22" s="51" t="s">
        <v>127</v>
      </c>
      <c r="N22" s="51" t="s">
        <v>128</v>
      </c>
      <c r="O22" s="50">
        <v>0.33</v>
      </c>
      <c r="P22" s="53">
        <v>0.33</v>
      </c>
      <c r="Q22" s="53">
        <v>0.34</v>
      </c>
      <c r="R22" s="86">
        <v>0</v>
      </c>
      <c r="S22" s="100" t="s">
        <v>129</v>
      </c>
      <c r="T22" s="86">
        <v>0.11</v>
      </c>
      <c r="U22" s="100" t="s">
        <v>136</v>
      </c>
      <c r="V22" s="101">
        <v>1</v>
      </c>
      <c r="W22" s="100" t="s">
        <v>137</v>
      </c>
      <c r="X22" s="90"/>
      <c r="Y22" s="91"/>
      <c r="Z22" s="55">
        <v>1</v>
      </c>
      <c r="AA22" s="93"/>
      <c r="AB22" s="93"/>
    </row>
    <row r="23" spans="1:28" s="94" customFormat="1" ht="102" customHeight="1" x14ac:dyDescent="0.2">
      <c r="A23" s="46" t="s">
        <v>120</v>
      </c>
      <c r="B23" s="97" t="s">
        <v>121</v>
      </c>
      <c r="C23" s="46" t="s">
        <v>138</v>
      </c>
      <c r="D23" s="49" t="s">
        <v>123</v>
      </c>
      <c r="E23" s="49" t="s">
        <v>139</v>
      </c>
      <c r="F23" s="98" t="s">
        <v>125</v>
      </c>
      <c r="G23" s="99" t="s">
        <v>140</v>
      </c>
      <c r="H23" s="50" t="s">
        <v>41</v>
      </c>
      <c r="I23" s="51" t="s">
        <v>42</v>
      </c>
      <c r="J23" s="52">
        <v>1</v>
      </c>
      <c r="K23" s="51" t="s">
        <v>43</v>
      </c>
      <c r="L23" s="51" t="s">
        <v>77</v>
      </c>
      <c r="M23" s="51" t="s">
        <v>127</v>
      </c>
      <c r="N23" s="51" t="s">
        <v>128</v>
      </c>
      <c r="O23" s="50">
        <v>0.33</v>
      </c>
      <c r="P23" s="53">
        <v>0.33</v>
      </c>
      <c r="Q23" s="53">
        <v>0.34</v>
      </c>
      <c r="R23" s="86">
        <v>0</v>
      </c>
      <c r="S23" s="100" t="s">
        <v>129</v>
      </c>
      <c r="T23" s="101">
        <f>(7/18)*100%</f>
        <v>0.3888888888888889</v>
      </c>
      <c r="U23" s="100" t="s">
        <v>141</v>
      </c>
      <c r="V23" s="101">
        <f>(11/18)*100%</f>
        <v>0.61111111111111116</v>
      </c>
      <c r="W23" s="100" t="s">
        <v>142</v>
      </c>
      <c r="X23" s="90"/>
      <c r="Y23" s="91"/>
      <c r="Z23" s="55">
        <f t="shared" ref="Z23:Z35" si="1">R23+T23+V23</f>
        <v>1</v>
      </c>
      <c r="AA23" s="93"/>
      <c r="AB23" s="93"/>
    </row>
    <row r="24" spans="1:28" s="57" customFormat="1" ht="289.5" customHeight="1" x14ac:dyDescent="0.2">
      <c r="A24" s="102" t="s">
        <v>143</v>
      </c>
      <c r="B24" s="103" t="s">
        <v>144</v>
      </c>
      <c r="C24" s="49" t="s">
        <v>145</v>
      </c>
      <c r="D24" s="62" t="s">
        <v>146</v>
      </c>
      <c r="E24" s="49" t="s">
        <v>147</v>
      </c>
      <c r="F24" s="72" t="s">
        <v>148</v>
      </c>
      <c r="G24" s="62" t="s">
        <v>149</v>
      </c>
      <c r="H24" s="63" t="s">
        <v>41</v>
      </c>
      <c r="I24" s="51" t="s">
        <v>150</v>
      </c>
      <c r="J24" s="52" t="s">
        <v>151</v>
      </c>
      <c r="K24" s="51" t="s">
        <v>43</v>
      </c>
      <c r="L24" s="51" t="s">
        <v>77</v>
      </c>
      <c r="M24" s="51" t="s">
        <v>152</v>
      </c>
      <c r="N24" s="51" t="s">
        <v>153</v>
      </c>
      <c r="O24" s="50" t="s">
        <v>151</v>
      </c>
      <c r="P24" s="53" t="s">
        <v>151</v>
      </c>
      <c r="Q24" s="53" t="s">
        <v>151</v>
      </c>
      <c r="R24" s="55">
        <v>0.83</v>
      </c>
      <c r="S24" s="104" t="s">
        <v>154</v>
      </c>
      <c r="T24" s="65">
        <v>1</v>
      </c>
      <c r="U24" s="105" t="s">
        <v>155</v>
      </c>
      <c r="V24" s="65">
        <v>1</v>
      </c>
      <c r="W24" s="66" t="s">
        <v>156</v>
      </c>
      <c r="X24" s="65"/>
      <c r="Y24" s="49"/>
      <c r="Z24" s="106">
        <f>(R24*0.334)+(T24*0.334)+(V24*0.332)</f>
        <v>0.94322000000000017</v>
      </c>
      <c r="AA24" s="49" t="s">
        <v>157</v>
      </c>
      <c r="AB24" s="56"/>
    </row>
    <row r="25" spans="1:28" s="57" customFormat="1" ht="242.25" customHeight="1" x14ac:dyDescent="0.2">
      <c r="A25" s="102" t="s">
        <v>143</v>
      </c>
      <c r="B25" s="103" t="s">
        <v>144</v>
      </c>
      <c r="C25" s="49" t="s">
        <v>158</v>
      </c>
      <c r="D25" s="62" t="s">
        <v>159</v>
      </c>
      <c r="E25" s="49" t="s">
        <v>160</v>
      </c>
      <c r="F25" s="61" t="s">
        <v>161</v>
      </c>
      <c r="G25" s="62" t="s">
        <v>162</v>
      </c>
      <c r="H25" s="50" t="s">
        <v>41</v>
      </c>
      <c r="I25" s="51" t="s">
        <v>42</v>
      </c>
      <c r="J25" s="52" t="s">
        <v>151</v>
      </c>
      <c r="K25" s="51" t="s">
        <v>43</v>
      </c>
      <c r="L25" s="51" t="s">
        <v>77</v>
      </c>
      <c r="M25" s="51" t="s">
        <v>152</v>
      </c>
      <c r="N25" s="51" t="s">
        <v>153</v>
      </c>
      <c r="O25" s="50" t="s">
        <v>151</v>
      </c>
      <c r="P25" s="53" t="s">
        <v>151</v>
      </c>
      <c r="Q25" s="53" t="s">
        <v>151</v>
      </c>
      <c r="R25" s="55">
        <v>0.86</v>
      </c>
      <c r="S25" s="104" t="s">
        <v>163</v>
      </c>
      <c r="T25" s="65">
        <v>1</v>
      </c>
      <c r="U25" s="105" t="s">
        <v>164</v>
      </c>
      <c r="V25" s="65">
        <v>1</v>
      </c>
      <c r="W25" s="105" t="s">
        <v>165</v>
      </c>
      <c r="X25" s="65"/>
      <c r="Y25" s="49"/>
      <c r="Z25" s="106">
        <f>(R25*0.334)+(T25*0.334)+(V25*0.332)</f>
        <v>0.95324000000000009</v>
      </c>
      <c r="AA25" s="49" t="s">
        <v>166</v>
      </c>
      <c r="AB25" s="56"/>
    </row>
    <row r="26" spans="1:28" s="57" customFormat="1" ht="114.75" customHeight="1" x14ac:dyDescent="0.2">
      <c r="A26" s="107" t="s">
        <v>167</v>
      </c>
      <c r="B26" s="108" t="s">
        <v>168</v>
      </c>
      <c r="C26" s="109" t="s">
        <v>169</v>
      </c>
      <c r="D26" s="110" t="s">
        <v>170</v>
      </c>
      <c r="E26" s="111" t="s">
        <v>171</v>
      </c>
      <c r="F26" s="111" t="s">
        <v>172</v>
      </c>
      <c r="G26" s="110" t="s">
        <v>173</v>
      </c>
      <c r="H26" s="112" t="s">
        <v>41</v>
      </c>
      <c r="I26" s="110" t="s">
        <v>42</v>
      </c>
      <c r="J26" s="113">
        <v>3</v>
      </c>
      <c r="K26" s="114" t="s">
        <v>43</v>
      </c>
      <c r="L26" s="115" t="s">
        <v>77</v>
      </c>
      <c r="M26" s="115" t="s">
        <v>174</v>
      </c>
      <c r="N26" s="115" t="s">
        <v>175</v>
      </c>
      <c r="O26" s="116">
        <v>0.33</v>
      </c>
      <c r="P26" s="117">
        <v>0.33</v>
      </c>
      <c r="Q26" s="116">
        <v>0.34</v>
      </c>
      <c r="R26" s="118">
        <v>0</v>
      </c>
      <c r="S26" s="116" t="s">
        <v>94</v>
      </c>
      <c r="T26" s="118">
        <v>0.66</v>
      </c>
      <c r="U26" s="116" t="str">
        <f>+'[1]Comp.1Mapa de Riesgos'!AD32</f>
        <v>A Julio 31 de 2016,se encuentran registradas 85 pertenencias, así: 17 del Barrio Manzanares titulo obtenido: demanda registrada y se encuentran en el juzgado 4 civil del circuito de de descongestión y 68 del Barrio Villa Anita título obtenido: sentencia registrada y se encuentran en el juzgado 2 civil del circuito de Bogotá.</v>
      </c>
      <c r="V26" s="118">
        <v>0.3</v>
      </c>
      <c r="W26" s="119" t="s">
        <v>176</v>
      </c>
      <c r="X26" s="111"/>
      <c r="Y26" s="112"/>
      <c r="Z26" s="55">
        <f>R26+T26+V26</f>
        <v>0.96</v>
      </c>
      <c r="AA26" s="120"/>
      <c r="AB26" s="111"/>
    </row>
    <row r="27" spans="1:28" s="124" customFormat="1" ht="193.5" customHeight="1" x14ac:dyDescent="0.2">
      <c r="A27" s="107" t="s">
        <v>167</v>
      </c>
      <c r="B27" s="108" t="s">
        <v>168</v>
      </c>
      <c r="C27" s="109" t="s">
        <v>177</v>
      </c>
      <c r="D27" s="110" t="s">
        <v>178</v>
      </c>
      <c r="E27" s="111" t="s">
        <v>179</v>
      </c>
      <c r="F27" s="110" t="s">
        <v>180</v>
      </c>
      <c r="G27" s="111" t="s">
        <v>181</v>
      </c>
      <c r="H27" s="110" t="s">
        <v>182</v>
      </c>
      <c r="I27" s="110" t="s">
        <v>42</v>
      </c>
      <c r="J27" s="112">
        <v>1</v>
      </c>
      <c r="K27" s="110" t="s">
        <v>183</v>
      </c>
      <c r="L27" s="110" t="s">
        <v>77</v>
      </c>
      <c r="M27" s="110" t="s">
        <v>174</v>
      </c>
      <c r="N27" s="110" t="s">
        <v>175</v>
      </c>
      <c r="O27" s="121">
        <v>0.33</v>
      </c>
      <c r="P27" s="122">
        <v>0.33</v>
      </c>
      <c r="Q27" s="116">
        <v>0.34</v>
      </c>
      <c r="R27" s="118">
        <v>0</v>
      </c>
      <c r="S27" s="116" t="s">
        <v>94</v>
      </c>
      <c r="T27" s="118">
        <v>0.66</v>
      </c>
      <c r="U27" s="116" t="str">
        <f>+'[1]Comp.1Mapa de Riesgos'!AD33</f>
        <v>Se efectuó socialización del acuerdo ético el 30 de mayo de 2016. Ver Acta de listado de asistencia</v>
      </c>
      <c r="V27" s="118">
        <v>0.34</v>
      </c>
      <c r="W27" s="123" t="s">
        <v>184</v>
      </c>
      <c r="X27" s="111"/>
      <c r="Y27" s="112"/>
      <c r="Z27" s="55">
        <v>1</v>
      </c>
      <c r="AA27" s="120"/>
      <c r="AB27" s="111"/>
    </row>
    <row r="28" spans="1:28" s="57" customFormat="1" ht="102" customHeight="1" x14ac:dyDescent="0.2">
      <c r="A28" s="125" t="s">
        <v>167</v>
      </c>
      <c r="B28" s="126" t="s">
        <v>168</v>
      </c>
      <c r="C28" s="111" t="s">
        <v>185</v>
      </c>
      <c r="D28" s="111" t="s">
        <v>186</v>
      </c>
      <c r="E28" s="111" t="s">
        <v>187</v>
      </c>
      <c r="F28" s="110" t="s">
        <v>188</v>
      </c>
      <c r="G28" s="111" t="s">
        <v>189</v>
      </c>
      <c r="H28" s="112" t="s">
        <v>41</v>
      </c>
      <c r="I28" s="110" t="s">
        <v>42</v>
      </c>
      <c r="J28" s="112">
        <v>1</v>
      </c>
      <c r="K28" s="110" t="s">
        <v>43</v>
      </c>
      <c r="L28" s="110" t="s">
        <v>77</v>
      </c>
      <c r="M28" s="110" t="s">
        <v>174</v>
      </c>
      <c r="N28" s="114" t="s">
        <v>175</v>
      </c>
      <c r="O28" s="121">
        <v>0.33</v>
      </c>
      <c r="P28" s="122">
        <v>0.33</v>
      </c>
      <c r="Q28" s="116">
        <v>0.34</v>
      </c>
      <c r="R28" s="118">
        <v>0.33</v>
      </c>
      <c r="S28" s="116" t="s">
        <v>190</v>
      </c>
      <c r="T28" s="118">
        <v>0.33</v>
      </c>
      <c r="U28" s="116" t="s">
        <v>191</v>
      </c>
      <c r="V28" s="118">
        <v>0.34</v>
      </c>
      <c r="W28" s="116" t="s">
        <v>192</v>
      </c>
      <c r="X28" s="127"/>
      <c r="Y28" s="128"/>
      <c r="Z28" s="55">
        <f>R28+T28+V28</f>
        <v>1</v>
      </c>
      <c r="AA28" s="129"/>
      <c r="AB28" s="130"/>
    </row>
    <row r="29" spans="1:28" s="57" customFormat="1" ht="119.25" customHeight="1" x14ac:dyDescent="0.2">
      <c r="A29" s="131" t="s">
        <v>34</v>
      </c>
      <c r="B29" s="132" t="s">
        <v>193</v>
      </c>
      <c r="C29" s="131" t="s">
        <v>194</v>
      </c>
      <c r="D29" s="133" t="s">
        <v>195</v>
      </c>
      <c r="E29" s="46" t="s">
        <v>196</v>
      </c>
      <c r="F29" s="61" t="s">
        <v>197</v>
      </c>
      <c r="G29" s="85" t="s">
        <v>198</v>
      </c>
      <c r="H29" s="134" t="s">
        <v>199</v>
      </c>
      <c r="I29" s="51" t="s">
        <v>42</v>
      </c>
      <c r="J29" s="52">
        <v>1</v>
      </c>
      <c r="K29" s="46" t="s">
        <v>200</v>
      </c>
      <c r="L29" s="46" t="s">
        <v>77</v>
      </c>
      <c r="M29" s="46" t="s">
        <v>201</v>
      </c>
      <c r="N29" s="135" t="s">
        <v>202</v>
      </c>
      <c r="O29" s="136">
        <v>0.1</v>
      </c>
      <c r="P29" s="137">
        <v>0.4</v>
      </c>
      <c r="Q29" s="137">
        <v>0.5</v>
      </c>
      <c r="R29" s="106">
        <v>0</v>
      </c>
      <c r="S29" s="98" t="s">
        <v>203</v>
      </c>
      <c r="T29" s="78">
        <v>0.4</v>
      </c>
      <c r="U29" s="77" t="s">
        <v>204</v>
      </c>
      <c r="V29" s="78">
        <v>0.5</v>
      </c>
      <c r="W29" s="79" t="s">
        <v>205</v>
      </c>
      <c r="X29" s="78"/>
      <c r="Y29" s="77"/>
      <c r="Z29" s="55">
        <f>R29+T29+V29</f>
        <v>0.9</v>
      </c>
      <c r="AA29" s="81"/>
      <c r="AB29" s="81"/>
    </row>
    <row r="30" spans="1:28" s="57" customFormat="1" ht="89.25" customHeight="1" x14ac:dyDescent="0.2">
      <c r="A30" s="131" t="s">
        <v>34</v>
      </c>
      <c r="B30" s="132" t="s">
        <v>193</v>
      </c>
      <c r="C30" s="131" t="s">
        <v>206</v>
      </c>
      <c r="D30" s="133" t="s">
        <v>207</v>
      </c>
      <c r="E30" s="10" t="s">
        <v>196</v>
      </c>
      <c r="F30" s="138" t="s">
        <v>208</v>
      </c>
      <c r="G30" s="139" t="s">
        <v>209</v>
      </c>
      <c r="H30" s="134" t="s">
        <v>199</v>
      </c>
      <c r="I30" s="51" t="s">
        <v>42</v>
      </c>
      <c r="J30" s="140">
        <v>1</v>
      </c>
      <c r="K30" s="46" t="s">
        <v>200</v>
      </c>
      <c r="L30" s="46" t="s">
        <v>77</v>
      </c>
      <c r="M30" s="46" t="s">
        <v>201</v>
      </c>
      <c r="N30" s="135" t="s">
        <v>202</v>
      </c>
      <c r="O30" s="136">
        <v>0.33</v>
      </c>
      <c r="P30" s="137">
        <v>0.33</v>
      </c>
      <c r="Q30" s="137">
        <v>0.34</v>
      </c>
      <c r="R30" s="106">
        <v>0.26</v>
      </c>
      <c r="S30" s="98" t="s">
        <v>210</v>
      </c>
      <c r="T30" s="65">
        <v>0.28000000000000003</v>
      </c>
      <c r="U30" s="49" t="s">
        <v>211</v>
      </c>
      <c r="V30" s="65">
        <v>0.28000000000000003</v>
      </c>
      <c r="W30" s="66" t="s">
        <v>212</v>
      </c>
      <c r="X30" s="65"/>
      <c r="Y30" s="49"/>
      <c r="Z30" s="55">
        <f>R30+T30+V30</f>
        <v>0.82000000000000006</v>
      </c>
      <c r="AA30" s="56"/>
      <c r="AB30" s="56"/>
    </row>
    <row r="31" spans="1:28" s="57" customFormat="1" ht="173.25" customHeight="1" x14ac:dyDescent="0.2">
      <c r="A31" s="131" t="s">
        <v>34</v>
      </c>
      <c r="B31" s="132" t="s">
        <v>193</v>
      </c>
      <c r="C31" s="131" t="s">
        <v>213</v>
      </c>
      <c r="D31" s="133" t="s">
        <v>214</v>
      </c>
      <c r="E31" s="10" t="s">
        <v>215</v>
      </c>
      <c r="F31" s="141" t="s">
        <v>216</v>
      </c>
      <c r="G31" s="142" t="s">
        <v>217</v>
      </c>
      <c r="H31" s="134" t="s">
        <v>199</v>
      </c>
      <c r="I31" s="51" t="s">
        <v>42</v>
      </c>
      <c r="J31" s="140">
        <v>0.1</v>
      </c>
      <c r="K31" s="46" t="s">
        <v>200</v>
      </c>
      <c r="L31" s="46" t="s">
        <v>77</v>
      </c>
      <c r="M31" s="46" t="s">
        <v>201</v>
      </c>
      <c r="N31" s="135" t="s">
        <v>202</v>
      </c>
      <c r="O31" s="143">
        <v>0.33</v>
      </c>
      <c r="P31" s="143">
        <v>0.33</v>
      </c>
      <c r="Q31" s="144">
        <v>0.34</v>
      </c>
      <c r="R31" s="145">
        <v>0</v>
      </c>
      <c r="S31" s="146" t="s">
        <v>218</v>
      </c>
      <c r="T31" s="65">
        <v>0.15</v>
      </c>
      <c r="U31" s="49" t="s">
        <v>219</v>
      </c>
      <c r="V31" s="65">
        <v>0.3</v>
      </c>
      <c r="W31" s="66" t="s">
        <v>220</v>
      </c>
      <c r="X31" s="65"/>
      <c r="Y31" s="49"/>
      <c r="Z31" s="55">
        <f>R36+T31+V31</f>
        <v>0.44999999999999996</v>
      </c>
      <c r="AA31" s="56"/>
      <c r="AB31" s="49" t="s">
        <v>221</v>
      </c>
    </row>
    <row r="32" spans="1:28" s="94" customFormat="1" ht="138.75" customHeight="1" x14ac:dyDescent="0.2">
      <c r="A32" s="131" t="s">
        <v>222</v>
      </c>
      <c r="B32" s="147" t="s">
        <v>223</v>
      </c>
      <c r="C32" s="131" t="s">
        <v>224</v>
      </c>
      <c r="D32" s="133" t="s">
        <v>225</v>
      </c>
      <c r="E32" s="148" t="s">
        <v>226</v>
      </c>
      <c r="F32" s="148" t="s">
        <v>227</v>
      </c>
      <c r="G32" s="10" t="s">
        <v>228</v>
      </c>
      <c r="H32" s="134" t="s">
        <v>199</v>
      </c>
      <c r="I32" s="51" t="s">
        <v>42</v>
      </c>
      <c r="J32" s="140"/>
      <c r="K32" s="46" t="s">
        <v>229</v>
      </c>
      <c r="L32" s="46" t="s">
        <v>77</v>
      </c>
      <c r="M32" s="46" t="s">
        <v>201</v>
      </c>
      <c r="N32" s="135" t="s">
        <v>202</v>
      </c>
      <c r="O32" s="50">
        <v>0</v>
      </c>
      <c r="P32" s="53">
        <v>0.4</v>
      </c>
      <c r="Q32" s="53">
        <v>0.6</v>
      </c>
      <c r="R32" s="86">
        <v>0</v>
      </c>
      <c r="S32" s="48" t="s">
        <v>230</v>
      </c>
      <c r="T32" s="119">
        <v>0.4</v>
      </c>
      <c r="U32" s="84" t="s">
        <v>231</v>
      </c>
      <c r="V32" s="119">
        <v>0.46</v>
      </c>
      <c r="W32" s="84" t="s">
        <v>232</v>
      </c>
      <c r="X32" s="50"/>
      <c r="Y32" s="149"/>
      <c r="Z32" s="55">
        <f>R32+T32+V32</f>
        <v>0.8600000000000001</v>
      </c>
      <c r="AA32" s="51" t="s">
        <v>233</v>
      </c>
      <c r="AB32" s="150"/>
    </row>
    <row r="33" spans="1:28" s="94" customFormat="1" ht="216" customHeight="1" x14ac:dyDescent="0.2">
      <c r="A33" s="131" t="s">
        <v>222</v>
      </c>
      <c r="B33" s="147" t="s">
        <v>223</v>
      </c>
      <c r="C33" s="131" t="s">
        <v>234</v>
      </c>
      <c r="D33" s="133" t="s">
        <v>235</v>
      </c>
      <c r="E33" s="10" t="s">
        <v>236</v>
      </c>
      <c r="F33" s="138" t="s">
        <v>237</v>
      </c>
      <c r="G33" s="151" t="s">
        <v>238</v>
      </c>
      <c r="H33" s="134" t="s">
        <v>199</v>
      </c>
      <c r="I33" s="51" t="s">
        <v>42</v>
      </c>
      <c r="J33" s="140">
        <v>1</v>
      </c>
      <c r="K33" s="46" t="s">
        <v>200</v>
      </c>
      <c r="L33" s="46" t="s">
        <v>77</v>
      </c>
      <c r="M33" s="46" t="s">
        <v>201</v>
      </c>
      <c r="N33" s="135" t="s">
        <v>202</v>
      </c>
      <c r="O33" s="50">
        <v>0.33</v>
      </c>
      <c r="P33" s="53">
        <v>0.33</v>
      </c>
      <c r="Q33" s="53">
        <v>0.34</v>
      </c>
      <c r="R33" s="86">
        <v>0</v>
      </c>
      <c r="S33" s="48" t="s">
        <v>239</v>
      </c>
      <c r="T33" s="119">
        <v>0.42</v>
      </c>
      <c r="U33" s="84" t="s">
        <v>240</v>
      </c>
      <c r="V33" s="119">
        <v>0.13</v>
      </c>
      <c r="W33" s="84" t="s">
        <v>241</v>
      </c>
      <c r="X33" s="50"/>
      <c r="Y33" s="149"/>
      <c r="Z33" s="55">
        <f>R33+T33+V33</f>
        <v>0.55000000000000004</v>
      </c>
      <c r="AA33" s="152"/>
      <c r="AB33" s="150" t="s">
        <v>242</v>
      </c>
    </row>
    <row r="34" spans="1:28" s="57" customFormat="1" ht="158.25" customHeight="1" x14ac:dyDescent="0.2">
      <c r="A34" s="83" t="s">
        <v>51</v>
      </c>
      <c r="B34" s="153" t="s">
        <v>243</v>
      </c>
      <c r="C34" s="96" t="s">
        <v>244</v>
      </c>
      <c r="D34" s="48" t="s">
        <v>245</v>
      </c>
      <c r="E34" s="83" t="s">
        <v>51</v>
      </c>
      <c r="F34" s="49" t="s">
        <v>246</v>
      </c>
      <c r="G34" s="49" t="s">
        <v>247</v>
      </c>
      <c r="H34" s="50" t="s">
        <v>41</v>
      </c>
      <c r="I34" s="51" t="s">
        <v>42</v>
      </c>
      <c r="J34" s="52">
        <v>1</v>
      </c>
      <c r="K34" s="51" t="s">
        <v>43</v>
      </c>
      <c r="L34" s="51" t="s">
        <v>44</v>
      </c>
      <c r="M34" s="49" t="s">
        <v>248</v>
      </c>
      <c r="N34" s="49" t="s">
        <v>249</v>
      </c>
      <c r="O34" s="50">
        <v>1</v>
      </c>
      <c r="P34" s="53">
        <v>1</v>
      </c>
      <c r="Q34" s="53">
        <v>1</v>
      </c>
      <c r="R34" s="55">
        <v>1</v>
      </c>
      <c r="S34" s="121" t="s">
        <v>250</v>
      </c>
      <c r="T34" s="55">
        <v>1</v>
      </c>
      <c r="U34" s="121" t="s">
        <v>250</v>
      </c>
      <c r="V34" s="55">
        <v>1</v>
      </c>
      <c r="W34" s="121" t="s">
        <v>250</v>
      </c>
      <c r="X34" s="50"/>
      <c r="Y34" s="49"/>
      <c r="Z34" s="55">
        <f>(R34+T34+V34)/3</f>
        <v>1</v>
      </c>
      <c r="AA34" s="56"/>
      <c r="AB34" s="56"/>
    </row>
    <row r="35" spans="1:28" s="158" customFormat="1" ht="210" customHeight="1" x14ac:dyDescent="0.2">
      <c r="A35" s="84" t="s">
        <v>51</v>
      </c>
      <c r="B35" s="49" t="s">
        <v>243</v>
      </c>
      <c r="C35" s="84" t="s">
        <v>251</v>
      </c>
      <c r="D35" s="154" t="s">
        <v>252</v>
      </c>
      <c r="E35" s="84" t="s">
        <v>51</v>
      </c>
      <c r="F35" s="84" t="s">
        <v>253</v>
      </c>
      <c r="G35" s="154" t="s">
        <v>252</v>
      </c>
      <c r="H35" s="155" t="s">
        <v>41</v>
      </c>
      <c r="I35" s="51" t="s">
        <v>42</v>
      </c>
      <c r="J35" s="156">
        <v>1</v>
      </c>
      <c r="K35" s="51" t="s">
        <v>43</v>
      </c>
      <c r="L35" s="83" t="s">
        <v>44</v>
      </c>
      <c r="M35" s="84" t="s">
        <v>57</v>
      </c>
      <c r="N35" s="84" t="s">
        <v>58</v>
      </c>
      <c r="O35" s="90">
        <v>0.33</v>
      </c>
      <c r="P35" s="157">
        <v>0.33</v>
      </c>
      <c r="Q35" s="157">
        <v>0.34</v>
      </c>
      <c r="R35" s="65">
        <v>0.33</v>
      </c>
      <c r="S35" s="49" t="s">
        <v>254</v>
      </c>
      <c r="T35" s="65">
        <v>0.33</v>
      </c>
      <c r="U35" s="88" t="s">
        <v>255</v>
      </c>
      <c r="V35" s="87"/>
      <c r="W35" s="88"/>
      <c r="X35" s="90"/>
      <c r="Y35" s="91"/>
      <c r="Z35" s="55">
        <f t="shared" si="1"/>
        <v>0.66</v>
      </c>
      <c r="AA35" s="93"/>
      <c r="AB35" s="93"/>
    </row>
    <row r="36" spans="1:28" s="94" customFormat="1" ht="148.5" customHeight="1" x14ac:dyDescent="0.2">
      <c r="A36" s="131" t="s">
        <v>167</v>
      </c>
      <c r="B36" s="159" t="s">
        <v>256</v>
      </c>
      <c r="C36" s="131" t="s">
        <v>257</v>
      </c>
      <c r="D36" s="133" t="s">
        <v>258</v>
      </c>
      <c r="E36" s="10" t="s">
        <v>259</v>
      </c>
      <c r="F36" s="10" t="s">
        <v>260</v>
      </c>
      <c r="G36" s="10" t="s">
        <v>261</v>
      </c>
      <c r="H36" s="134" t="s">
        <v>74</v>
      </c>
      <c r="I36" s="51" t="s">
        <v>42</v>
      </c>
      <c r="J36" s="160">
        <v>1</v>
      </c>
      <c r="K36" s="46" t="s">
        <v>229</v>
      </c>
      <c r="L36" s="46" t="s">
        <v>77</v>
      </c>
      <c r="M36" s="46" t="s">
        <v>262</v>
      </c>
      <c r="N36" s="135" t="s">
        <v>263</v>
      </c>
      <c r="O36" s="161">
        <v>0</v>
      </c>
      <c r="P36" s="162">
        <v>0</v>
      </c>
      <c r="Q36" s="162">
        <v>1</v>
      </c>
      <c r="R36" s="163">
        <v>0</v>
      </c>
      <c r="S36" s="48" t="s">
        <v>264</v>
      </c>
      <c r="T36" s="164">
        <v>0</v>
      </c>
      <c r="U36" s="84" t="s">
        <v>265</v>
      </c>
      <c r="V36" s="165">
        <v>1</v>
      </c>
      <c r="W36" s="84" t="s">
        <v>266</v>
      </c>
      <c r="X36" s="50"/>
      <c r="Y36" s="149"/>
      <c r="Z36" s="55">
        <f>R36+T36+V36</f>
        <v>1</v>
      </c>
      <c r="AA36" s="152"/>
      <c r="AB36" s="152"/>
    </row>
    <row r="37" spans="1:28" s="94" customFormat="1" ht="151.5" customHeight="1" x14ac:dyDescent="0.2">
      <c r="A37" s="131" t="s">
        <v>167</v>
      </c>
      <c r="B37" s="159" t="s">
        <v>256</v>
      </c>
      <c r="C37" s="131" t="s">
        <v>267</v>
      </c>
      <c r="D37" s="133" t="s">
        <v>268</v>
      </c>
      <c r="E37" s="166" t="s">
        <v>269</v>
      </c>
      <c r="F37" s="166" t="s">
        <v>270</v>
      </c>
      <c r="G37" s="166" t="s">
        <v>271</v>
      </c>
      <c r="H37" s="134" t="s">
        <v>199</v>
      </c>
      <c r="I37" s="51" t="s">
        <v>42</v>
      </c>
      <c r="J37" s="140">
        <v>1</v>
      </c>
      <c r="K37" s="46" t="s">
        <v>200</v>
      </c>
      <c r="L37" s="46" t="s">
        <v>77</v>
      </c>
      <c r="M37" s="46" t="s">
        <v>262</v>
      </c>
      <c r="N37" s="135" t="s">
        <v>263</v>
      </c>
      <c r="O37" s="50">
        <v>1</v>
      </c>
      <c r="P37" s="53">
        <v>1</v>
      </c>
      <c r="Q37" s="53">
        <v>1</v>
      </c>
      <c r="R37" s="86">
        <v>1</v>
      </c>
      <c r="S37" s="48" t="s">
        <v>272</v>
      </c>
      <c r="T37" s="119">
        <v>0.66</v>
      </c>
      <c r="U37" s="84" t="s">
        <v>273</v>
      </c>
      <c r="V37" s="119">
        <v>1</v>
      </c>
      <c r="W37" s="84" t="s">
        <v>274</v>
      </c>
      <c r="X37" s="50"/>
      <c r="Y37" s="149"/>
      <c r="Z37" s="55">
        <f>(R37+T37+V37)/3</f>
        <v>0.88666666666666671</v>
      </c>
      <c r="AA37" s="152"/>
      <c r="AB37" s="152"/>
    </row>
    <row r="38" spans="1:28" s="94" customFormat="1" ht="243.75" customHeight="1" x14ac:dyDescent="0.2">
      <c r="A38" s="102" t="s">
        <v>167</v>
      </c>
      <c r="B38" s="167" t="s">
        <v>256</v>
      </c>
      <c r="C38" s="102" t="s">
        <v>275</v>
      </c>
      <c r="D38" s="61" t="s">
        <v>276</v>
      </c>
      <c r="E38" s="166" t="s">
        <v>277</v>
      </c>
      <c r="F38" s="166" t="s">
        <v>260</v>
      </c>
      <c r="G38" s="166" t="s">
        <v>278</v>
      </c>
      <c r="H38" s="134" t="s">
        <v>199</v>
      </c>
      <c r="I38" s="51" t="s">
        <v>42</v>
      </c>
      <c r="J38" s="140"/>
      <c r="K38" s="46" t="s">
        <v>200</v>
      </c>
      <c r="L38" s="46" t="s">
        <v>77</v>
      </c>
      <c r="M38" s="46" t="s">
        <v>262</v>
      </c>
      <c r="N38" s="46" t="s">
        <v>263</v>
      </c>
      <c r="O38" s="50">
        <v>1</v>
      </c>
      <c r="P38" s="53">
        <v>1</v>
      </c>
      <c r="Q38" s="53">
        <v>1</v>
      </c>
      <c r="R38" s="86">
        <v>0</v>
      </c>
      <c r="S38" s="48" t="s">
        <v>279</v>
      </c>
      <c r="T38" s="119">
        <v>1</v>
      </c>
      <c r="U38" s="84" t="s">
        <v>280</v>
      </c>
      <c r="V38" s="119">
        <v>0</v>
      </c>
      <c r="W38" s="84" t="s">
        <v>281</v>
      </c>
      <c r="X38" s="50"/>
      <c r="Y38" s="149"/>
      <c r="Z38" s="55">
        <f>R38+T38+V38</f>
        <v>1</v>
      </c>
      <c r="AA38" s="152"/>
      <c r="AB38" s="152"/>
    </row>
    <row r="39" spans="1:28" s="57" customFormat="1" ht="160.5" customHeight="1" x14ac:dyDescent="0.2">
      <c r="A39" s="49" t="s">
        <v>282</v>
      </c>
      <c r="B39" s="168" t="s">
        <v>283</v>
      </c>
      <c r="C39" s="49" t="s">
        <v>284</v>
      </c>
      <c r="D39" s="169" t="s">
        <v>285</v>
      </c>
      <c r="E39" s="49" t="s">
        <v>286</v>
      </c>
      <c r="F39" s="170" t="s">
        <v>287</v>
      </c>
      <c r="G39" s="62" t="s">
        <v>288</v>
      </c>
      <c r="H39" s="63" t="s">
        <v>199</v>
      </c>
      <c r="I39" s="51" t="s">
        <v>42</v>
      </c>
      <c r="J39" s="52">
        <v>1</v>
      </c>
      <c r="K39" s="51" t="s">
        <v>229</v>
      </c>
      <c r="L39" s="51" t="s">
        <v>289</v>
      </c>
      <c r="M39" s="51" t="s">
        <v>290</v>
      </c>
      <c r="N39" s="51" t="s">
        <v>291</v>
      </c>
      <c r="O39" s="50">
        <v>0</v>
      </c>
      <c r="P39" s="53">
        <v>0.4</v>
      </c>
      <c r="Q39" s="53">
        <v>0.6</v>
      </c>
      <c r="R39" s="55">
        <v>0</v>
      </c>
      <c r="S39" s="51" t="s">
        <v>292</v>
      </c>
      <c r="T39" s="65">
        <v>0.1</v>
      </c>
      <c r="U39" s="99" t="s">
        <v>293</v>
      </c>
      <c r="V39" s="65">
        <v>0.1</v>
      </c>
      <c r="W39" s="66" t="s">
        <v>294</v>
      </c>
      <c r="X39" s="65"/>
      <c r="Y39" s="49"/>
      <c r="Z39" s="55">
        <f>R39+T39+V39</f>
        <v>0.2</v>
      </c>
      <c r="AA39" s="56"/>
      <c r="AB39" s="56"/>
    </row>
    <row r="40" spans="1:28" s="57" customFormat="1" ht="157.5" customHeight="1" x14ac:dyDescent="0.2">
      <c r="A40" s="49" t="s">
        <v>282</v>
      </c>
      <c r="B40" s="168" t="s">
        <v>283</v>
      </c>
      <c r="C40" s="49" t="s">
        <v>295</v>
      </c>
      <c r="D40" s="169" t="s">
        <v>296</v>
      </c>
      <c r="E40" s="49" t="s">
        <v>297</v>
      </c>
      <c r="F40" s="171" t="s">
        <v>298</v>
      </c>
      <c r="G40" s="85" t="s">
        <v>299</v>
      </c>
      <c r="H40" s="63" t="s">
        <v>199</v>
      </c>
      <c r="I40" s="51" t="s">
        <v>42</v>
      </c>
      <c r="J40" s="52">
        <v>1</v>
      </c>
      <c r="K40" s="51" t="s">
        <v>229</v>
      </c>
      <c r="L40" s="51" t="s">
        <v>289</v>
      </c>
      <c r="M40" s="51" t="s">
        <v>290</v>
      </c>
      <c r="N40" s="51" t="s">
        <v>291</v>
      </c>
      <c r="O40" s="172">
        <f>0.25+0.1667</f>
        <v>0.41669999999999996</v>
      </c>
      <c r="P40" s="173">
        <f>0.1667</f>
        <v>0.16669999999999999</v>
      </c>
      <c r="Q40" s="173">
        <f>1-O40-P40</f>
        <v>0.41660000000000008</v>
      </c>
      <c r="R40" s="55">
        <v>0.41670000000000001</v>
      </c>
      <c r="S40" s="51" t="s">
        <v>300</v>
      </c>
      <c r="T40" s="65">
        <v>0.16</v>
      </c>
      <c r="U40" s="99" t="s">
        <v>301</v>
      </c>
      <c r="V40" s="65">
        <v>0.42</v>
      </c>
      <c r="W40" s="66" t="s">
        <v>302</v>
      </c>
      <c r="X40" s="65"/>
      <c r="Y40" s="49"/>
      <c r="Z40" s="55">
        <f>R40+T40+V40</f>
        <v>0.99669999999999992</v>
      </c>
      <c r="AA40" s="56"/>
      <c r="AB40" s="56"/>
    </row>
    <row r="41" spans="1:28" ht="89.25" customHeight="1" x14ac:dyDescent="0.2">
      <c r="A41" s="174" t="s">
        <v>51</v>
      </c>
      <c r="B41" s="175" t="s">
        <v>303</v>
      </c>
      <c r="C41" s="174" t="s">
        <v>304</v>
      </c>
      <c r="D41" s="61" t="s">
        <v>305</v>
      </c>
      <c r="E41" s="166" t="s">
        <v>306</v>
      </c>
      <c r="F41" s="166" t="s">
        <v>307</v>
      </c>
      <c r="G41" s="176" t="s">
        <v>308</v>
      </c>
      <c r="M41" s="154" t="s">
        <v>309</v>
      </c>
      <c r="N41" s="46" t="s">
        <v>310</v>
      </c>
      <c r="O41" s="178">
        <v>0</v>
      </c>
      <c r="P41" s="179">
        <v>0</v>
      </c>
      <c r="Q41" s="179">
        <v>1</v>
      </c>
      <c r="R41" s="163">
        <v>0</v>
      </c>
      <c r="S41" s="146" t="s">
        <v>311</v>
      </c>
      <c r="T41" s="180">
        <v>0</v>
      </c>
      <c r="U41" s="84" t="s">
        <v>312</v>
      </c>
      <c r="V41" s="181" t="s">
        <v>313</v>
      </c>
      <c r="W41" s="84" t="s">
        <v>314</v>
      </c>
      <c r="Z41" s="183" t="s">
        <v>313</v>
      </c>
      <c r="AA41" s="152"/>
      <c r="AB41" s="152"/>
    </row>
    <row r="42" spans="1:28" ht="178.5" customHeight="1" x14ac:dyDescent="0.2">
      <c r="A42" s="184" t="s">
        <v>51</v>
      </c>
      <c r="B42" s="184" t="s">
        <v>303</v>
      </c>
      <c r="C42" s="184" t="s">
        <v>315</v>
      </c>
      <c r="D42" s="185" t="s">
        <v>316</v>
      </c>
      <c r="E42" s="166" t="s">
        <v>317</v>
      </c>
      <c r="F42" s="166" t="s">
        <v>318</v>
      </c>
      <c r="G42" s="186" t="s">
        <v>319</v>
      </c>
      <c r="M42" s="154" t="s">
        <v>309</v>
      </c>
      <c r="N42" s="46" t="s">
        <v>310</v>
      </c>
      <c r="O42" s="136"/>
      <c r="P42" s="137"/>
      <c r="Q42" s="187">
        <v>1</v>
      </c>
      <c r="R42" s="86"/>
      <c r="S42" s="84" t="s">
        <v>320</v>
      </c>
      <c r="T42" s="188" t="s">
        <v>320</v>
      </c>
      <c r="U42" s="84" t="s">
        <v>312</v>
      </c>
      <c r="V42" s="119">
        <v>1</v>
      </c>
      <c r="W42" s="84" t="s">
        <v>321</v>
      </c>
      <c r="Z42" s="55">
        <v>1</v>
      </c>
      <c r="AA42" s="152"/>
      <c r="AB42" s="152"/>
    </row>
    <row r="44" spans="1:28" x14ac:dyDescent="0.25">
      <c r="V44" s="191"/>
    </row>
  </sheetData>
  <sheetProtection formatCells="0" formatColumns="0"/>
  <autoFilter ref="A9:AB42">
    <filterColumn colId="12" showButton="0"/>
    <filterColumn colId="14" showButton="0"/>
    <filterColumn colId="15" showButton="0"/>
    <filterColumn colId="17" showButton="0"/>
    <filterColumn colId="18" showButton="0"/>
    <filterColumn colId="19" showButton="0"/>
    <filterColumn colId="20" showButton="0"/>
    <filterColumn colId="21" showButton="0"/>
    <filterColumn colId="26" showButton="0"/>
  </autoFilter>
  <dataConsolidate/>
  <mergeCells count="32">
    <mergeCell ref="N12:N13"/>
    <mergeCell ref="M9:N9"/>
    <mergeCell ref="O9:Q9"/>
    <mergeCell ref="R9:W9"/>
    <mergeCell ref="Z9:Z10"/>
    <mergeCell ref="AA9:AB9"/>
    <mergeCell ref="A12:A13"/>
    <mergeCell ref="B12:B13"/>
    <mergeCell ref="C12:C13"/>
    <mergeCell ref="E12:E13"/>
    <mergeCell ref="M12:M13"/>
    <mergeCell ref="G9:G10"/>
    <mergeCell ref="H9:H10"/>
    <mergeCell ref="I9:I10"/>
    <mergeCell ref="J9:J10"/>
    <mergeCell ref="K9:K10"/>
    <mergeCell ref="L9:L10"/>
    <mergeCell ref="A9:A10"/>
    <mergeCell ref="B9:B10"/>
    <mergeCell ref="C9:C10"/>
    <mergeCell ref="D9:D10"/>
    <mergeCell ref="E9:E10"/>
    <mergeCell ref="F9:F10"/>
    <mergeCell ref="A1:D3"/>
    <mergeCell ref="E1:Z3"/>
    <mergeCell ref="A5:C6"/>
    <mergeCell ref="D5:D6"/>
    <mergeCell ref="E5:E6"/>
    <mergeCell ref="H5:H6"/>
    <mergeCell ref="I5:I6"/>
    <mergeCell ref="L5:L6"/>
    <mergeCell ref="M5:M6"/>
  </mergeCells>
  <conditionalFormatting sqref="V13">
    <cfRule type="iconSet" priority="458">
      <iconSet>
        <cfvo type="percent" val="0"/>
        <cfvo type="formula" val="$Q$12-($Q$12*0.3)"/>
        <cfvo type="formula" val="$Q$12-($Q$12*0.2)"/>
      </iconSet>
    </cfRule>
  </conditionalFormatting>
  <conditionalFormatting sqref="X12:X13">
    <cfRule type="iconSet" priority="459">
      <iconSet>
        <cfvo type="percent" val="0"/>
        <cfvo type="formula" val="#REF!-(#REF!*0.3)"/>
        <cfvo type="formula" val="#REF!-(#REF!*0.2)"/>
      </iconSet>
    </cfRule>
  </conditionalFormatting>
  <conditionalFormatting sqref="R34">
    <cfRule type="iconSet" priority="460">
      <iconSet>
        <cfvo type="percent" val="0"/>
        <cfvo type="num" val="0.12"/>
        <cfvo type="num" val="0.25"/>
      </iconSet>
    </cfRule>
  </conditionalFormatting>
  <conditionalFormatting sqref="V13">
    <cfRule type="iconSet" priority="461">
      <iconSet>
        <cfvo type="percent" val="0"/>
        <cfvo type="num" val="0.62"/>
        <cfvo type="num" val="0.75"/>
      </iconSet>
    </cfRule>
  </conditionalFormatting>
  <conditionalFormatting sqref="X12:X13">
    <cfRule type="iconSet" priority="462">
      <iconSet>
        <cfvo type="percent" val="0"/>
        <cfvo type="formula" val="0.87"/>
        <cfvo type="num" val="1"/>
      </iconSet>
    </cfRule>
  </conditionalFormatting>
  <conditionalFormatting sqref="V13">
    <cfRule type="iconSet" priority="463">
      <iconSet>
        <cfvo type="percent" val="0"/>
        <cfvo type="num" val="0.37"/>
        <cfvo type="num" val="0.5"/>
      </iconSet>
    </cfRule>
  </conditionalFormatting>
  <conditionalFormatting sqref="V13">
    <cfRule type="iconSet" priority="464">
      <iconSet>
        <cfvo type="percent" val="0"/>
        <cfvo type="num" val="0.12"/>
        <cfvo type="num" val="0.25"/>
      </iconSet>
    </cfRule>
  </conditionalFormatting>
  <conditionalFormatting sqref="X12:X13">
    <cfRule type="iconSet" priority="465">
      <iconSet>
        <cfvo type="percent" val="0"/>
        <cfvo type="num" val="0.37"/>
        <cfvo type="num" val="0.5"/>
      </iconSet>
    </cfRule>
  </conditionalFormatting>
  <conditionalFormatting sqref="X12:X13">
    <cfRule type="iconSet" priority="466">
      <iconSet>
        <cfvo type="percent" val="0"/>
        <cfvo type="num" val="0.12"/>
        <cfvo type="num" val="0.25"/>
      </iconSet>
    </cfRule>
  </conditionalFormatting>
  <conditionalFormatting sqref="V13">
    <cfRule type="iconSet" priority="467">
      <iconSet>
        <cfvo type="percent" val="0"/>
        <cfvo type="num" val="0.2"/>
        <cfvo type="num" val="0.4"/>
      </iconSet>
    </cfRule>
  </conditionalFormatting>
  <conditionalFormatting sqref="V13">
    <cfRule type="iconSet" priority="468">
      <iconSet>
        <cfvo type="percent" val="0"/>
        <cfvo type="formula" val="#REF!-(#REF!*0.3)"/>
        <cfvo type="formula" val="#REF!-(#REF!*0.2)"/>
      </iconSet>
    </cfRule>
  </conditionalFormatting>
  <conditionalFormatting sqref="X22">
    <cfRule type="iconSet" priority="452">
      <iconSet>
        <cfvo type="percent" val="0"/>
        <cfvo type="formula" val="#REF!-(#REF!*0.3)"/>
        <cfvo type="formula" val="#REF!-(#REF!*0.2)"/>
      </iconSet>
    </cfRule>
  </conditionalFormatting>
  <conditionalFormatting sqref="X23">
    <cfRule type="iconSet" priority="451">
      <iconSet>
        <cfvo type="percent" val="0"/>
        <cfvo type="formula" val="#REF!-(#REF!*0.3)"/>
        <cfvo type="formula" val="#REF!-(#REF!*0.2)"/>
      </iconSet>
    </cfRule>
  </conditionalFormatting>
  <conditionalFormatting sqref="R22">
    <cfRule type="iconSet" priority="450">
      <iconSet>
        <cfvo type="percent" val="0"/>
        <cfvo type="formula" val="#REF!-(#REF!*0.3)"/>
        <cfvo type="formula" val="#REF!-(#REF!*0.2)"/>
      </iconSet>
    </cfRule>
  </conditionalFormatting>
  <conditionalFormatting sqref="R23">
    <cfRule type="iconSet" priority="449">
      <iconSet>
        <cfvo type="percent" val="0"/>
        <cfvo type="formula" val="#REF!-(#REF!*0.3)"/>
        <cfvo type="formula" val="#REF!-(#REF!*0.2)"/>
      </iconSet>
    </cfRule>
  </conditionalFormatting>
  <conditionalFormatting sqref="R22">
    <cfRule type="iconSet" priority="448">
      <iconSet>
        <cfvo type="percent" val="0"/>
        <cfvo type="num" val="0.12"/>
        <cfvo type="num" val="0.25"/>
      </iconSet>
    </cfRule>
  </conditionalFormatting>
  <conditionalFormatting sqref="R23">
    <cfRule type="iconSet" priority="447">
      <iconSet>
        <cfvo type="percent" val="0"/>
        <cfvo type="num" val="0.12"/>
        <cfvo type="num" val="0.25"/>
      </iconSet>
    </cfRule>
  </conditionalFormatting>
  <conditionalFormatting sqref="X21:X23">
    <cfRule type="iconSet" priority="453">
      <iconSet>
        <cfvo type="percent" val="0"/>
        <cfvo type="formula" val="0.87"/>
        <cfvo type="num" val="1"/>
      </iconSet>
    </cfRule>
  </conditionalFormatting>
  <conditionalFormatting sqref="X22:X23">
    <cfRule type="iconSet" priority="454">
      <iconSet>
        <cfvo type="percent" val="0"/>
        <cfvo type="formula" val="0.87"/>
        <cfvo type="num" val="1"/>
      </iconSet>
    </cfRule>
  </conditionalFormatting>
  <conditionalFormatting sqref="X21:X23">
    <cfRule type="iconSet" priority="455">
      <iconSet>
        <cfvo type="percent" val="0"/>
        <cfvo type="num" val="#REF!*0.35"/>
        <cfvo type="num" val="#REF!*0.75"/>
      </iconSet>
    </cfRule>
  </conditionalFormatting>
  <conditionalFormatting sqref="R21:R23">
    <cfRule type="iconSet" priority="456">
      <iconSet>
        <cfvo type="percent" val="0"/>
        <cfvo type="num" val="0.12"/>
        <cfvo type="num" val="0.25"/>
      </iconSet>
    </cfRule>
  </conditionalFormatting>
  <conditionalFormatting sqref="X21:X23">
    <cfRule type="iconSet" priority="457">
      <iconSet>
        <cfvo type="percent" val="0"/>
        <cfvo type="formula" val="#REF!-(#REF!*0.3)"/>
        <cfvo type="formula" val="#REF!-(#REF!*0.2)"/>
      </iconSet>
    </cfRule>
  </conditionalFormatting>
  <conditionalFormatting sqref="X34">
    <cfRule type="iconSet" priority="429">
      <iconSet>
        <cfvo type="percent" val="0"/>
        <cfvo type="formula" val="#REF!-(#REF!*0.3)"/>
        <cfvo type="formula" val="#REF!-(#REF!*0.2)"/>
      </iconSet>
    </cfRule>
  </conditionalFormatting>
  <conditionalFormatting sqref="R34">
    <cfRule type="iconSet" priority="428">
      <iconSet>
        <cfvo type="percent" val="0"/>
        <cfvo type="num" val="0.12"/>
        <cfvo type="num" val="0.25"/>
      </iconSet>
    </cfRule>
  </conditionalFormatting>
  <conditionalFormatting sqref="X34">
    <cfRule type="iconSet" priority="427">
      <iconSet>
        <cfvo type="percent" val="0"/>
        <cfvo type="formula" val="0.87"/>
        <cfvo type="num" val="1"/>
      </iconSet>
    </cfRule>
  </conditionalFormatting>
  <conditionalFormatting sqref="R34">
    <cfRule type="iconSet" priority="426">
      <iconSet>
        <cfvo type="percent" val="0"/>
        <cfvo type="formula" val="#REF!-(#REF!*0.3)"/>
        <cfvo type="formula" val="#REF!-(#REF!*0.2)"/>
      </iconSet>
    </cfRule>
  </conditionalFormatting>
  <conditionalFormatting sqref="X34">
    <cfRule type="iconSet" priority="425">
      <iconSet>
        <cfvo type="percent" val="0"/>
        <cfvo type="formula" val="#REF!-(#REF!*0.3)"/>
        <cfvo type="formula" val="#REF!-(#REF!*0.2)"/>
      </iconSet>
    </cfRule>
  </conditionalFormatting>
  <conditionalFormatting sqref="X34:X35">
    <cfRule type="iconSet" priority="424">
      <iconSet>
        <cfvo type="percent" val="0"/>
        <cfvo type="formula" val="0.87"/>
        <cfvo type="num" val="1"/>
      </iconSet>
    </cfRule>
  </conditionalFormatting>
  <conditionalFormatting sqref="X34">
    <cfRule type="iconSet" priority="430">
      <iconSet>
        <cfvo type="percent" val="0"/>
        <cfvo type="formula" val="#REF!-(#REF!*0.3)"/>
        <cfvo type="formula" val="#REF!-(#REF!*0.2)"/>
      </iconSet>
    </cfRule>
  </conditionalFormatting>
  <conditionalFormatting sqref="R34">
    <cfRule type="iconSet" priority="431">
      <iconSet>
        <cfvo type="percent" val="0"/>
        <cfvo type="formula" val="#REF!-(#REF!*0.3)"/>
        <cfvo type="formula" val="#REF!-(#REF!*0.2)"/>
      </iconSet>
    </cfRule>
  </conditionalFormatting>
  <conditionalFormatting sqref="X35">
    <cfRule type="iconSet" priority="432">
      <iconSet>
        <cfvo type="percent" val="0"/>
        <cfvo type="formula" val="0.87"/>
        <cfvo type="num" val="1"/>
      </iconSet>
    </cfRule>
  </conditionalFormatting>
  <conditionalFormatting sqref="X35">
    <cfRule type="iconSet" priority="433">
      <iconSet>
        <cfvo type="percent" val="0"/>
        <cfvo type="num" val="#REF!*0.35"/>
        <cfvo type="num" val="#REF!*0.75"/>
      </iconSet>
    </cfRule>
  </conditionalFormatting>
  <conditionalFormatting sqref="R34">
    <cfRule type="iconSet" priority="434">
      <iconSet>
        <cfvo type="percent" val="0"/>
        <cfvo type="formula" val="#REF!-(#REF!*0.3)"/>
        <cfvo type="formula" val="#REF!-(#REF!*0.2)"/>
      </iconSet>
    </cfRule>
  </conditionalFormatting>
  <conditionalFormatting sqref="X34:X35">
    <cfRule type="iconSet" priority="435">
      <iconSet>
        <cfvo type="percent" val="0"/>
        <cfvo type="formula" val="#REF!-(#REF!*0.3)"/>
        <cfvo type="formula" val="#REF!-(#REF!*0.2)"/>
      </iconSet>
    </cfRule>
  </conditionalFormatting>
  <conditionalFormatting sqref="R34">
    <cfRule type="iconSet" priority="436">
      <iconSet>
        <cfvo type="percent" val="0"/>
        <cfvo type="formula" val="#REF!-(#REF!*0.3)"/>
        <cfvo type="formula" val="#REF!-(#REF!*0.2)"/>
      </iconSet>
    </cfRule>
  </conditionalFormatting>
  <conditionalFormatting sqref="R34">
    <cfRule type="iconSet" priority="437">
      <iconSet>
        <cfvo type="percent" val="0"/>
        <cfvo type="formula" val="#REF!-(#REF!*0.3)"/>
        <cfvo type="formula" val="#REF!-(#REF!*0.2)"/>
      </iconSet>
    </cfRule>
  </conditionalFormatting>
  <conditionalFormatting sqref="R34">
    <cfRule type="iconSet" priority="438">
      <iconSet>
        <cfvo type="percent" val="0"/>
        <cfvo type="num" val="0.12"/>
        <cfvo type="num" val="0.25"/>
      </iconSet>
    </cfRule>
  </conditionalFormatting>
  <conditionalFormatting sqref="V35">
    <cfRule type="iconSet" priority="439">
      <iconSet>
        <cfvo type="percent" val="0"/>
        <cfvo type="num" val="0.62"/>
        <cfvo type="num" val="0.75"/>
      </iconSet>
    </cfRule>
  </conditionalFormatting>
  <conditionalFormatting sqref="R34">
    <cfRule type="iconSet" priority="440">
      <iconSet>
        <cfvo type="percent" val="0"/>
        <cfvo type="formula" val="#REF!-(#REF!*0.3)"/>
        <cfvo type="formula" val="#REF!-(#REF!*0.2)"/>
      </iconSet>
    </cfRule>
  </conditionalFormatting>
  <conditionalFormatting sqref="R34">
    <cfRule type="iconSet" priority="441">
      <iconSet>
        <cfvo type="percent" val="0"/>
        <cfvo type="num" val="0.12"/>
        <cfvo type="num" val="0.25"/>
      </iconSet>
    </cfRule>
  </conditionalFormatting>
  <conditionalFormatting sqref="X34:X35">
    <cfRule type="iconSet" priority="442">
      <iconSet>
        <cfvo type="percent" val="0"/>
        <cfvo type="formula" val="0.87"/>
        <cfvo type="num" val="1"/>
      </iconSet>
    </cfRule>
  </conditionalFormatting>
  <conditionalFormatting sqref="X34:X35">
    <cfRule type="iconSet" priority="443">
      <iconSet>
        <cfvo type="percent" val="0"/>
        <cfvo type="formula" val="0.87"/>
        <cfvo type="num" val="1"/>
      </iconSet>
    </cfRule>
  </conditionalFormatting>
  <conditionalFormatting sqref="R34">
    <cfRule type="iconSet" priority="444">
      <iconSet>
        <cfvo type="percent" val="0"/>
        <cfvo type="formula" val="#REF!-(#REF!*0.3)"/>
        <cfvo type="formula" val="#REF!-(#REF!*0.2)"/>
      </iconSet>
    </cfRule>
  </conditionalFormatting>
  <conditionalFormatting sqref="R34">
    <cfRule type="iconSet" priority="445">
      <iconSet>
        <cfvo type="percent" val="0"/>
        <cfvo type="formula" val="#REF!-(#REF!*0.3)"/>
        <cfvo type="formula" val="#REF!-(#REF!*0.2)"/>
      </iconSet>
    </cfRule>
  </conditionalFormatting>
  <conditionalFormatting sqref="R34">
    <cfRule type="iconSet" priority="446">
      <iconSet>
        <cfvo type="percent" val="0"/>
        <cfvo type="formula" val="#REF!-(#REF!*0.3)"/>
        <cfvo type="formula" val="#REF!-(#REF!*0.2)"/>
      </iconSet>
    </cfRule>
  </conditionalFormatting>
  <conditionalFormatting sqref="T29:T31">
    <cfRule type="iconSet" priority="421">
      <iconSet>
        <cfvo type="percent" val="0"/>
        <cfvo type="formula" val="$P$12-($P$12*0.3)"/>
        <cfvo type="formula" val="$P$12-($P$12*0.2)"/>
      </iconSet>
    </cfRule>
  </conditionalFormatting>
  <conditionalFormatting sqref="V29:V31">
    <cfRule type="iconSet" priority="420">
      <iconSet>
        <cfvo type="percent" val="0"/>
        <cfvo type="formula" val="$Q$12-($Q$12*0.3)"/>
        <cfvo type="formula" val="$Q$12-($Q$12*0.2)"/>
      </iconSet>
    </cfRule>
  </conditionalFormatting>
  <conditionalFormatting sqref="X24:X25 X29:X31">
    <cfRule type="iconSet" priority="419">
      <iconSet>
        <cfvo type="percent" val="0"/>
        <cfvo type="formula" val="#REF!-(#REF!*0.3)"/>
        <cfvo type="formula" val="#REF!-(#REF!*0.2)"/>
      </iconSet>
    </cfRule>
  </conditionalFormatting>
  <conditionalFormatting sqref="V29:V31">
    <cfRule type="iconSet" priority="418">
      <iconSet>
        <cfvo type="percent" val="0"/>
        <cfvo type="num" val="0.62"/>
        <cfvo type="num" val="0.75"/>
      </iconSet>
    </cfRule>
  </conditionalFormatting>
  <conditionalFormatting sqref="T29:T31">
    <cfRule type="iconSet" priority="417">
      <iconSet>
        <cfvo type="percent" val="0"/>
        <cfvo type="num" val="0.15"/>
        <cfvo type="num" val="0.3"/>
      </iconSet>
    </cfRule>
  </conditionalFormatting>
  <conditionalFormatting sqref="V29:V31">
    <cfRule type="iconSet" priority="416">
      <iconSet>
        <cfvo type="percent" val="0"/>
        <cfvo type="num" val="0.2"/>
        <cfvo type="num" val="0.4"/>
      </iconSet>
    </cfRule>
  </conditionalFormatting>
  <conditionalFormatting sqref="X24:X25 X29:X31">
    <cfRule type="iconSet" priority="415">
      <iconSet>
        <cfvo type="percent" val="0"/>
        <cfvo type="formula" val="0.87"/>
        <cfvo type="num" val="1"/>
      </iconSet>
    </cfRule>
  </conditionalFormatting>
  <conditionalFormatting sqref="T29:T31">
    <cfRule type="iconSet" priority="414">
      <iconSet>
        <cfvo type="percent" val="0"/>
        <cfvo type="num" val="0.37"/>
        <cfvo type="num" val="0.5"/>
      </iconSet>
    </cfRule>
  </conditionalFormatting>
  <conditionalFormatting sqref="X24:X25">
    <cfRule type="iconSet" priority="413">
      <iconSet>
        <cfvo type="percent" val="0"/>
        <cfvo type="formula" val="0.87"/>
        <cfvo type="num" val="1"/>
      </iconSet>
    </cfRule>
  </conditionalFormatting>
  <conditionalFormatting sqref="T29:T31">
    <cfRule type="iconSet" priority="412">
      <iconSet>
        <cfvo type="percent" val="0"/>
        <cfvo type="num" val="0.12"/>
        <cfvo type="num" val="0.25"/>
      </iconSet>
    </cfRule>
  </conditionalFormatting>
  <conditionalFormatting sqref="X24:X25">
    <cfRule type="iconSet" priority="411">
      <iconSet>
        <cfvo type="percent" val="0"/>
        <cfvo type="formula" val="#REF!-(#REF!*0.3)"/>
        <cfvo type="formula" val="#REF!-(#REF!*0.2)"/>
      </iconSet>
    </cfRule>
  </conditionalFormatting>
  <conditionalFormatting sqref="X24:X25">
    <cfRule type="iconSet" priority="410">
      <iconSet>
        <cfvo type="percent" val="0"/>
        <cfvo type="formula" val="#REF!-(#REF!*0.3)"/>
        <cfvo type="formula" val="#REF!-(#REF!*0.2)"/>
      </iconSet>
    </cfRule>
  </conditionalFormatting>
  <conditionalFormatting sqref="X24:X25">
    <cfRule type="iconSet" priority="409">
      <iconSet>
        <cfvo type="percent" val="0"/>
        <cfvo type="formula" val="0.87"/>
        <cfvo type="num" val="1"/>
      </iconSet>
    </cfRule>
  </conditionalFormatting>
  <conditionalFormatting sqref="X24:X25">
    <cfRule type="iconSet" priority="408">
      <iconSet>
        <cfvo type="percent" val="0"/>
        <cfvo type="formula" val="#REF!-(#REF!*0.3)"/>
        <cfvo type="formula" val="#REF!-(#REF!*0.2)"/>
      </iconSet>
    </cfRule>
  </conditionalFormatting>
  <conditionalFormatting sqref="V29:V31">
    <cfRule type="iconSet" priority="407">
      <iconSet>
        <cfvo type="percent" val="0"/>
        <cfvo type="num" val="0.37"/>
        <cfvo type="num" val="0.5"/>
      </iconSet>
    </cfRule>
  </conditionalFormatting>
  <conditionalFormatting sqref="V29:V31">
    <cfRule type="iconSet" priority="406">
      <iconSet>
        <cfvo type="percent" val="0"/>
        <cfvo type="num" val="0.12"/>
        <cfvo type="num" val="0.25"/>
      </iconSet>
    </cfRule>
  </conditionalFormatting>
  <conditionalFormatting sqref="X24:X25 X29:X31">
    <cfRule type="iconSet" priority="405">
      <iconSet>
        <cfvo type="percent" val="0"/>
        <cfvo type="num" val="0.37"/>
        <cfvo type="num" val="0.5"/>
      </iconSet>
    </cfRule>
  </conditionalFormatting>
  <conditionalFormatting sqref="X24:X25 X29:X31">
    <cfRule type="iconSet" priority="404">
      <iconSet>
        <cfvo type="percent" val="0"/>
        <cfvo type="num" val="0.12"/>
        <cfvo type="num" val="0.25"/>
      </iconSet>
    </cfRule>
  </conditionalFormatting>
  <conditionalFormatting sqref="X24:X25">
    <cfRule type="iconSet" priority="422">
      <iconSet>
        <cfvo type="percent" val="0"/>
        <cfvo type="formula" val="0.87"/>
        <cfvo type="num" val="1"/>
      </iconSet>
    </cfRule>
  </conditionalFormatting>
  <conditionalFormatting sqref="X24:X25">
    <cfRule type="iconSet" priority="423">
      <iconSet>
        <cfvo type="percent" val="0"/>
        <cfvo type="formula" val="0.87"/>
        <cfvo type="num" val="1"/>
      </iconSet>
    </cfRule>
  </conditionalFormatting>
  <conditionalFormatting sqref="R39:R40">
    <cfRule type="iconSet" priority="379">
      <iconSet>
        <cfvo type="percent" val="0"/>
        <cfvo type="formula" val="$O$12-($O$12*0.3)"/>
        <cfvo type="formula" val="$O$12-($O$12*0.2)"/>
      </iconSet>
    </cfRule>
  </conditionalFormatting>
  <conditionalFormatting sqref="T39:T40">
    <cfRule type="iconSet" priority="378">
      <iconSet>
        <cfvo type="percent" val="0"/>
        <cfvo type="formula" val="$P$12-($P$12*0.3)"/>
        <cfvo type="formula" val="$P$12-($P$12*0.2)"/>
      </iconSet>
    </cfRule>
  </conditionalFormatting>
  <conditionalFormatting sqref="V39:V40">
    <cfRule type="iconSet" priority="377">
      <iconSet>
        <cfvo type="percent" val="0"/>
        <cfvo type="formula" val="$Q$12-($Q$12*0.3)"/>
        <cfvo type="formula" val="$Q$12-($Q$12*0.2)"/>
      </iconSet>
    </cfRule>
  </conditionalFormatting>
  <conditionalFormatting sqref="X39:X40">
    <cfRule type="iconSet" priority="376">
      <iconSet>
        <cfvo type="percent" val="0"/>
        <cfvo type="formula" val="#REF!-(#REF!*0.3)"/>
        <cfvo type="formula" val="#REF!-(#REF!*0.2)"/>
      </iconSet>
    </cfRule>
  </conditionalFormatting>
  <conditionalFormatting sqref="R39:R40">
    <cfRule type="iconSet" priority="375">
      <iconSet>
        <cfvo type="percent" val="0"/>
        <cfvo type="num" val="0.12"/>
        <cfvo type="num" val="0.25"/>
      </iconSet>
    </cfRule>
  </conditionalFormatting>
  <conditionalFormatting sqref="V39:V40">
    <cfRule type="iconSet" priority="374">
      <iconSet>
        <cfvo type="percent" val="0"/>
        <cfvo type="num" val="0.62"/>
        <cfvo type="num" val="0.75"/>
      </iconSet>
    </cfRule>
  </conditionalFormatting>
  <conditionalFormatting sqref="T39:T40">
    <cfRule type="iconSet" priority="373">
      <iconSet>
        <cfvo type="percent" val="0"/>
        <cfvo type="num" val="0.37"/>
        <cfvo type="num" val="0.5"/>
      </iconSet>
    </cfRule>
  </conditionalFormatting>
  <conditionalFormatting sqref="T39:T40">
    <cfRule type="iconSet" priority="372">
      <iconSet>
        <cfvo type="percent" val="0"/>
        <cfvo type="num" val="0.12"/>
        <cfvo type="num" val="0.25"/>
      </iconSet>
    </cfRule>
  </conditionalFormatting>
  <conditionalFormatting sqref="X39:X40">
    <cfRule type="iconSet" priority="371">
      <iconSet>
        <cfvo type="percent" val="0"/>
        <cfvo type="formula" val="#REF!-(#REF!*0.3)"/>
        <cfvo type="formula" val="#REF!-(#REF!*0.2)"/>
      </iconSet>
    </cfRule>
  </conditionalFormatting>
  <conditionalFormatting sqref="X39:X40">
    <cfRule type="iconSet" priority="370">
      <iconSet>
        <cfvo type="percent" val="0"/>
        <cfvo type="formula" val="#REF!-(#REF!*0.3)"/>
        <cfvo type="formula" val="#REF!-(#REF!*0.2)"/>
      </iconSet>
    </cfRule>
  </conditionalFormatting>
  <conditionalFormatting sqref="X39:X40">
    <cfRule type="iconSet" priority="369">
      <iconSet>
        <cfvo type="percent" val="0"/>
        <cfvo type="formula" val="0.87"/>
        <cfvo type="num" val="1"/>
      </iconSet>
    </cfRule>
  </conditionalFormatting>
  <conditionalFormatting sqref="X39:X40">
    <cfRule type="iconSet" priority="368">
      <iconSet>
        <cfvo type="percent" val="0"/>
        <cfvo type="formula" val="#REF!-(#REF!*0.3)"/>
        <cfvo type="formula" val="#REF!-(#REF!*0.2)"/>
      </iconSet>
    </cfRule>
  </conditionalFormatting>
  <conditionalFormatting sqref="V39:V40">
    <cfRule type="iconSet" priority="367">
      <iconSet>
        <cfvo type="percent" val="0"/>
        <cfvo type="num" val="0.37"/>
        <cfvo type="num" val="0.5"/>
      </iconSet>
    </cfRule>
  </conditionalFormatting>
  <conditionalFormatting sqref="V39:V40">
    <cfRule type="iconSet" priority="366">
      <iconSet>
        <cfvo type="percent" val="0"/>
        <cfvo type="num" val="0.12"/>
        <cfvo type="num" val="0.25"/>
      </iconSet>
    </cfRule>
  </conditionalFormatting>
  <conditionalFormatting sqref="X39:X40">
    <cfRule type="iconSet" priority="365">
      <iconSet>
        <cfvo type="percent" val="0"/>
        <cfvo type="num" val="0.37"/>
        <cfvo type="num" val="0.5"/>
      </iconSet>
    </cfRule>
  </conditionalFormatting>
  <conditionalFormatting sqref="X39:X40">
    <cfRule type="iconSet" priority="364">
      <iconSet>
        <cfvo type="percent" val="0"/>
        <cfvo type="num" val="0.12"/>
        <cfvo type="num" val="0.25"/>
      </iconSet>
    </cfRule>
  </conditionalFormatting>
  <conditionalFormatting sqref="R39:R40">
    <cfRule type="iconSet" priority="380">
      <iconSet>
        <cfvo type="percent" val="0"/>
        <cfvo type="formula" val="#REF!-(#REF!*0.3)"/>
        <cfvo type="formula" val="#REF!-(#REF!*0.2)"/>
      </iconSet>
    </cfRule>
  </conditionalFormatting>
  <conditionalFormatting sqref="R39:R40">
    <cfRule type="iconSet" priority="381">
      <iconSet>
        <cfvo type="percent" val="0"/>
        <cfvo type="num" val="0.12"/>
        <cfvo type="num" val="0.25"/>
      </iconSet>
    </cfRule>
  </conditionalFormatting>
  <conditionalFormatting sqref="R39:R40">
    <cfRule type="iconSet" priority="382">
      <iconSet>
        <cfvo type="percent" val="0"/>
        <cfvo type="num" val="0.05"/>
        <cfvo type="num" val="0.1"/>
      </iconSet>
    </cfRule>
  </conditionalFormatting>
  <conditionalFormatting sqref="T39:T40">
    <cfRule type="iconSet" priority="383">
      <iconSet>
        <cfvo type="percent" val="0"/>
        <cfvo type="num" val="0.15"/>
        <cfvo type="num" val="0.3"/>
      </iconSet>
    </cfRule>
  </conditionalFormatting>
  <conditionalFormatting sqref="V39:V40">
    <cfRule type="iconSet" priority="384">
      <iconSet>
        <cfvo type="percent" val="0"/>
        <cfvo type="num" val="0.2"/>
        <cfvo type="num" val="0.4"/>
      </iconSet>
    </cfRule>
  </conditionalFormatting>
  <conditionalFormatting sqref="X39:X40">
    <cfRule type="iconSet" priority="385">
      <iconSet>
        <cfvo type="percent" val="0"/>
        <cfvo type="formula" val="0.87"/>
        <cfvo type="num" val="1"/>
      </iconSet>
    </cfRule>
  </conditionalFormatting>
  <conditionalFormatting sqref="T39:T40">
    <cfRule type="iconSet" priority="386">
      <iconSet>
        <cfvo type="percent" val="0"/>
        <cfvo type="num" val="0.37"/>
        <cfvo type="num" val="0.5"/>
      </iconSet>
    </cfRule>
  </conditionalFormatting>
  <conditionalFormatting sqref="X39:X40">
    <cfRule type="iconSet" priority="387">
      <iconSet>
        <cfvo type="percent" val="0"/>
        <cfvo type="formula" val="0.87"/>
        <cfvo type="num" val="1"/>
      </iconSet>
    </cfRule>
  </conditionalFormatting>
  <conditionalFormatting sqref="R39:R40">
    <cfRule type="iconSet" priority="388">
      <iconSet>
        <cfvo type="percent" val="0"/>
        <cfvo type="formula" val="#REF!-(#REF!*0.3)"/>
        <cfvo type="formula" val="#REF!-(#REF!*0.2)"/>
      </iconSet>
    </cfRule>
  </conditionalFormatting>
  <conditionalFormatting sqref="R39:R40">
    <cfRule type="iconSet" priority="389">
      <iconSet>
        <cfvo type="percent" val="0"/>
        <cfvo type="formula" val="#REF!-(#REF!*0.3)"/>
        <cfvo type="formula" val="#REF!-(#REF!*0.2)"/>
      </iconSet>
    </cfRule>
  </conditionalFormatting>
  <conditionalFormatting sqref="R39:R40">
    <cfRule type="iconSet" priority="390">
      <iconSet>
        <cfvo type="percent" val="0"/>
        <cfvo type="formula" val="#REF!-(#REF!*0.3)"/>
        <cfvo type="formula" val="#REF!-(#REF!*0.2)"/>
      </iconSet>
    </cfRule>
  </conditionalFormatting>
  <conditionalFormatting sqref="T39:T40">
    <cfRule type="iconSet" priority="391">
      <iconSet>
        <cfvo type="percent" val="0"/>
        <cfvo type="formula" val="#REF!-(#REF!*0.3)"/>
        <cfvo type="formula" val="#REF!-(#REF!*0.2)"/>
      </iconSet>
    </cfRule>
  </conditionalFormatting>
  <conditionalFormatting sqref="T39:T40">
    <cfRule type="iconSet" priority="392">
      <iconSet>
        <cfvo type="percent" val="0"/>
        <cfvo type="formula" val="#REF!-(#REF!*0.3)"/>
        <cfvo type="formula" val="#REF!-(#REF!*0.2)"/>
      </iconSet>
    </cfRule>
  </conditionalFormatting>
  <conditionalFormatting sqref="V39:V40">
    <cfRule type="iconSet" priority="393">
      <iconSet>
        <cfvo type="percent" val="0"/>
        <cfvo type="formula" val="#REF!-(#REF!*0.3)"/>
        <cfvo type="formula" val="#REF!-(#REF!*0.2)"/>
      </iconSet>
    </cfRule>
  </conditionalFormatting>
  <conditionalFormatting sqref="V39:V40">
    <cfRule type="iconSet" priority="394">
      <iconSet>
        <cfvo type="percent" val="0"/>
        <cfvo type="formula" val="#REF!-(#REF!*0.3)"/>
        <cfvo type="formula" val="#REF!-(#REF!*0.2)"/>
      </iconSet>
    </cfRule>
  </conditionalFormatting>
  <conditionalFormatting sqref="V39:V40">
    <cfRule type="iconSet" priority="395">
      <iconSet>
        <cfvo type="percent" val="0"/>
        <cfvo type="formula" val="#REF!-(#REF!*0.3)"/>
        <cfvo type="formula" val="#REF!-(#REF!*0.2)"/>
      </iconSet>
    </cfRule>
  </conditionalFormatting>
  <conditionalFormatting sqref="V39:V40">
    <cfRule type="iconSet" priority="396">
      <iconSet>
        <cfvo type="percent" val="0"/>
        <cfvo type="formula" val="#REF!-(#REF!*0.3)"/>
        <cfvo type="formula" val="#REF!-(#REF!*0.2)"/>
      </iconSet>
    </cfRule>
  </conditionalFormatting>
  <conditionalFormatting sqref="X39:X40">
    <cfRule type="iconSet" priority="397">
      <iconSet>
        <cfvo type="percent" val="0"/>
        <cfvo type="formula" val="#REF!-(#REF!*0.3)"/>
        <cfvo type="formula" val="#REF!-(#REF!*0.2)"/>
      </iconSet>
    </cfRule>
  </conditionalFormatting>
  <conditionalFormatting sqref="X39:X40">
    <cfRule type="iconSet" priority="398">
      <iconSet>
        <cfvo type="percent" val="0"/>
        <cfvo type="formula" val="#REF!-(#REF!*0.3)"/>
        <cfvo type="formula" val="#REF!-(#REF!*0.2)"/>
      </iconSet>
    </cfRule>
  </conditionalFormatting>
  <conditionalFormatting sqref="R39:R40">
    <cfRule type="iconSet" priority="399">
      <iconSet>
        <cfvo type="percent" val="0"/>
        <cfvo type="num" val="0.12"/>
        <cfvo type="num" val="0.25"/>
      </iconSet>
    </cfRule>
  </conditionalFormatting>
  <conditionalFormatting sqref="T39:T40">
    <cfRule type="iconSet" priority="400">
      <iconSet>
        <cfvo type="percent" val="0"/>
        <cfvo type="num" val="0.37"/>
        <cfvo type="num" val="0.5"/>
      </iconSet>
    </cfRule>
  </conditionalFormatting>
  <conditionalFormatting sqref="V39:V40">
    <cfRule type="iconSet" priority="401">
      <iconSet>
        <cfvo type="percent" val="0"/>
        <cfvo type="num" val="0.62"/>
        <cfvo type="num" val="0.75"/>
      </iconSet>
    </cfRule>
  </conditionalFormatting>
  <conditionalFormatting sqref="T39:T40">
    <cfRule type="iconSet" priority="402">
      <iconSet>
        <cfvo type="percent" val="0"/>
        <cfvo type="num" val="0.37"/>
        <cfvo type="num" val="0.5"/>
      </iconSet>
    </cfRule>
  </conditionalFormatting>
  <conditionalFormatting sqref="X39:X40">
    <cfRule type="iconSet" priority="403">
      <iconSet>
        <cfvo type="percent" val="0"/>
        <cfvo type="formula" val="0.87"/>
        <cfvo type="num" val="1"/>
      </iconSet>
    </cfRule>
  </conditionalFormatting>
  <conditionalFormatting sqref="R30">
    <cfRule type="iconSet" priority="343">
      <iconSet>
        <cfvo type="percent" val="0"/>
        <cfvo type="num" val="0.12"/>
        <cfvo type="num" val="0.25"/>
      </iconSet>
    </cfRule>
  </conditionalFormatting>
  <conditionalFormatting sqref="R30">
    <cfRule type="iconSet" priority="342">
      <iconSet>
        <cfvo type="percent" val="0"/>
        <cfvo type="num" val="0.16"/>
        <cfvo type="num" val="0.33"/>
      </iconSet>
    </cfRule>
  </conditionalFormatting>
  <conditionalFormatting sqref="R31">
    <cfRule type="iconSet" priority="341">
      <iconSet>
        <cfvo type="percent" val="0"/>
        <cfvo type="formula" val="$O$12-($O$12*0.3)"/>
        <cfvo type="formula" val="$O$12-($O$12*0.2)"/>
      </iconSet>
    </cfRule>
  </conditionalFormatting>
  <conditionalFormatting sqref="R31">
    <cfRule type="iconSet" priority="340">
      <iconSet>
        <cfvo type="percent" val="0"/>
        <cfvo type="num" val="0.12"/>
        <cfvo type="num" val="0.25"/>
      </iconSet>
    </cfRule>
  </conditionalFormatting>
  <conditionalFormatting sqref="R30">
    <cfRule type="iconSet" priority="344">
      <iconSet>
        <cfvo type="percent" val="0"/>
        <cfvo type="formula" val="#REF!-(#REF!*0.3)"/>
        <cfvo type="formula" val="#REF!-(#REF!*0.2)"/>
      </iconSet>
    </cfRule>
  </conditionalFormatting>
  <conditionalFormatting sqref="R29">
    <cfRule type="iconSet" priority="345">
      <iconSet>
        <cfvo type="percent" val="0"/>
        <cfvo type="formula" val="$O$12-($O$12*0.3)"/>
        <cfvo type="formula" val="$O$12-($O$12*0.2)"/>
      </iconSet>
    </cfRule>
  </conditionalFormatting>
  <conditionalFormatting sqref="R29">
    <cfRule type="iconSet" priority="346">
      <iconSet>
        <cfvo type="percent" val="0"/>
        <cfvo type="num" val="0.12"/>
        <cfvo type="num" val="0.25"/>
      </iconSet>
    </cfRule>
  </conditionalFormatting>
  <conditionalFormatting sqref="R29">
    <cfRule type="iconSet" priority="347">
      <iconSet>
        <cfvo type="percent" val="0"/>
        <cfvo type="formula" val="#REF!-(#REF!*0.3)"/>
        <cfvo type="formula" val="#REF!-(#REF!*0.2)"/>
      </iconSet>
    </cfRule>
  </conditionalFormatting>
  <conditionalFormatting sqref="R29">
    <cfRule type="iconSet" priority="348">
      <iconSet>
        <cfvo type="percent" val="0"/>
        <cfvo type="num" val="0.12"/>
        <cfvo type="num" val="0.25"/>
      </iconSet>
    </cfRule>
  </conditionalFormatting>
  <conditionalFormatting sqref="R29">
    <cfRule type="iconSet" priority="349">
      <iconSet>
        <cfvo type="percent" val="0"/>
        <cfvo type="num" val="0.05"/>
        <cfvo type="num" val="0.1"/>
      </iconSet>
    </cfRule>
  </conditionalFormatting>
  <conditionalFormatting sqref="R29">
    <cfRule type="iconSet" priority="350">
      <iconSet>
        <cfvo type="percent" val="0"/>
        <cfvo type="formula" val="#REF!-(#REF!*0.3)"/>
        <cfvo type="formula" val="#REF!-(#REF!*0.2)"/>
      </iconSet>
    </cfRule>
  </conditionalFormatting>
  <conditionalFormatting sqref="R29">
    <cfRule type="iconSet" priority="351">
      <iconSet>
        <cfvo type="percent" val="0"/>
        <cfvo type="formula" val="#REF!-(#REF!*0.3)"/>
        <cfvo type="formula" val="#REF!-(#REF!*0.2)"/>
      </iconSet>
    </cfRule>
  </conditionalFormatting>
  <conditionalFormatting sqref="R30">
    <cfRule type="iconSet" priority="352">
      <iconSet>
        <cfvo type="percent" val="0"/>
        <cfvo type="formula" val="#REF!-(#REF!*0.3)"/>
        <cfvo type="formula" val="#REF!-(#REF!*0.2)"/>
      </iconSet>
    </cfRule>
  </conditionalFormatting>
  <conditionalFormatting sqref="R30">
    <cfRule type="iconSet" priority="353">
      <iconSet>
        <cfvo type="percent" val="0"/>
        <cfvo type="formula" val="#REF!-(#REF!*0.3)"/>
        <cfvo type="formula" val="#REF!-(#REF!*0.2)"/>
      </iconSet>
    </cfRule>
  </conditionalFormatting>
  <conditionalFormatting sqref="R30">
    <cfRule type="iconSet" priority="354">
      <iconSet>
        <cfvo type="percent" val="0"/>
        <cfvo type="formula" val="#REF!-(#REF!*0.3)"/>
        <cfvo type="formula" val="#REF!-(#REF!*0.2)"/>
      </iconSet>
    </cfRule>
  </conditionalFormatting>
  <conditionalFormatting sqref="R29">
    <cfRule type="iconSet" priority="355">
      <iconSet>
        <cfvo type="percent" val="0"/>
        <cfvo type="formula" val="#REF!-(#REF!*0.3)"/>
        <cfvo type="formula" val="#REF!-(#REF!*0.2)"/>
      </iconSet>
    </cfRule>
  </conditionalFormatting>
  <conditionalFormatting sqref="R31">
    <cfRule type="iconSet" priority="356">
      <iconSet>
        <cfvo type="percent" val="0"/>
        <cfvo type="num" val="0.12"/>
        <cfvo type="num" val="0.25"/>
      </iconSet>
    </cfRule>
  </conditionalFormatting>
  <conditionalFormatting sqref="R30">
    <cfRule type="iconSet" priority="357">
      <iconSet>
        <cfvo type="percent" val="0"/>
        <cfvo type="formula" val="#REF!-(#REF!*0.3)"/>
        <cfvo type="formula" val="#REF!-(#REF!*0.2)"/>
      </iconSet>
    </cfRule>
  </conditionalFormatting>
  <conditionalFormatting sqref="R30">
    <cfRule type="iconSet" priority="358">
      <iconSet>
        <cfvo type="percent" val="0"/>
        <cfvo type="formula" val="#REF!-(#REF!*0.3)"/>
        <cfvo type="formula" val="#REF!-(#REF!*0.2)"/>
      </iconSet>
    </cfRule>
  </conditionalFormatting>
  <conditionalFormatting sqref="R30">
    <cfRule type="iconSet" priority="359">
      <iconSet>
        <cfvo type="percent" val="0"/>
        <cfvo type="formula" val="#REF!-(#REF!*0.3)"/>
        <cfvo type="formula" val="#REF!-(#REF!*0.2)"/>
      </iconSet>
    </cfRule>
  </conditionalFormatting>
  <conditionalFormatting sqref="R30">
    <cfRule type="iconSet" priority="360">
      <iconSet>
        <cfvo type="percent" val="0"/>
        <cfvo type="num" val="0.12"/>
        <cfvo type="num" val="0.25"/>
      </iconSet>
    </cfRule>
  </conditionalFormatting>
  <conditionalFormatting sqref="R30">
    <cfRule type="iconSet" priority="361">
      <iconSet>
        <cfvo type="percent" val="0"/>
        <cfvo type="formula" val="#REF!-(#REF!*0.3)"/>
        <cfvo type="formula" val="#REF!-(#REF!*0.2)"/>
      </iconSet>
    </cfRule>
  </conditionalFormatting>
  <conditionalFormatting sqref="R29:R30">
    <cfRule type="iconSet" priority="362">
      <iconSet>
        <cfvo type="percent" val="0"/>
        <cfvo type="num" val="0.12"/>
        <cfvo type="num" val="0.25"/>
      </iconSet>
    </cfRule>
  </conditionalFormatting>
  <conditionalFormatting sqref="R30">
    <cfRule type="iconSet" priority="363">
      <iconSet>
        <cfvo type="percent" val="0"/>
        <cfvo type="num" val="0.12"/>
        <cfvo type="num" val="0.25"/>
      </iconSet>
    </cfRule>
  </conditionalFormatting>
  <conditionalFormatting sqref="X32:X33">
    <cfRule type="iconSet" priority="329">
      <iconSet>
        <cfvo type="percent" val="0"/>
        <cfvo type="formula" val="#REF!-(#REF!*0.3)"/>
        <cfvo type="formula" val="#REF!-(#REF!*0.2)"/>
      </iconSet>
    </cfRule>
  </conditionalFormatting>
  <conditionalFormatting sqref="R32:R33">
    <cfRule type="iconSet" priority="328">
      <iconSet>
        <cfvo type="percent" val="0"/>
        <cfvo type="formula" val="#REF!-(#REF!*0.3)"/>
        <cfvo type="formula" val="#REF!-(#REF!*0.2)"/>
      </iconSet>
    </cfRule>
  </conditionalFormatting>
  <conditionalFormatting sqref="T32:T33">
    <cfRule type="iconSet" priority="327">
      <iconSet>
        <cfvo type="percent" val="0"/>
        <cfvo type="formula" val="#REF!-(#REF!*0.3)"/>
        <cfvo type="formula" val="#REF!-(#REF!*0.2)"/>
      </iconSet>
    </cfRule>
  </conditionalFormatting>
  <conditionalFormatting sqref="V32:V33">
    <cfRule type="iconSet" priority="326">
      <iconSet>
        <cfvo type="percent" val="0"/>
        <cfvo type="formula" val="#REF!-(#REF!*0.3)"/>
        <cfvo type="formula" val="#REF!-(#REF!*0.2)"/>
      </iconSet>
    </cfRule>
  </conditionalFormatting>
  <conditionalFormatting sqref="R32:R33">
    <cfRule type="iconSet" priority="325">
      <iconSet>
        <cfvo type="percent" val="0"/>
        <cfvo type="formula" val="$O$12-($O$12*0.3)"/>
        <cfvo type="formula" val="$O$12-($O$12*0.2)"/>
      </iconSet>
    </cfRule>
  </conditionalFormatting>
  <conditionalFormatting sqref="R32:R33">
    <cfRule type="iconSet" priority="324">
      <iconSet>
        <cfvo type="percent" val="0"/>
        <cfvo type="num" val="0.16"/>
        <cfvo type="num" val="0.33"/>
      </iconSet>
    </cfRule>
  </conditionalFormatting>
  <conditionalFormatting sqref="V32:V33">
    <cfRule type="iconSet" priority="323">
      <iconSet>
        <cfvo type="percent" val="0"/>
        <cfvo type="num" val="0.62"/>
        <cfvo type="num" val="0.75"/>
      </iconSet>
    </cfRule>
  </conditionalFormatting>
  <conditionalFormatting sqref="X32:X33">
    <cfRule type="iconSet" priority="330">
      <iconSet>
        <cfvo type="percent" val="0"/>
        <cfvo type="num" val="#REF!*0.35"/>
        <cfvo type="num" val="#REF!*0.75"/>
      </iconSet>
    </cfRule>
  </conditionalFormatting>
  <conditionalFormatting sqref="X32:X33">
    <cfRule type="iconSet" priority="331">
      <iconSet>
        <cfvo type="percent" val="0"/>
        <cfvo type="formula" val="0.87"/>
        <cfvo type="num" val="1"/>
      </iconSet>
    </cfRule>
  </conditionalFormatting>
  <conditionalFormatting sqref="T32:T33">
    <cfRule type="iconSet" priority="332">
      <iconSet>
        <cfvo type="percent" val="0"/>
        <cfvo type="num" val="0.37"/>
        <cfvo type="num" val="0.5"/>
      </iconSet>
    </cfRule>
  </conditionalFormatting>
  <conditionalFormatting sqref="R32:R33">
    <cfRule type="iconSet" priority="333">
      <iconSet>
        <cfvo type="percent" val="0"/>
        <cfvo type="num" val="0.12"/>
        <cfvo type="num" val="0.25"/>
      </iconSet>
    </cfRule>
  </conditionalFormatting>
  <conditionalFormatting sqref="V32:V33">
    <cfRule type="iconSet" priority="334">
      <iconSet>
        <cfvo type="percent" val="0"/>
        <cfvo type="num" val="0.62"/>
        <cfvo type="num" val="0.75"/>
      </iconSet>
    </cfRule>
  </conditionalFormatting>
  <conditionalFormatting sqref="X32:X33">
    <cfRule type="iconSet" priority="335">
      <iconSet>
        <cfvo type="percent" val="0"/>
        <cfvo type="formula" val="#REF!-(#REF!*0.3)"/>
        <cfvo type="formula" val="#REF!-(#REF!*0.2)"/>
      </iconSet>
    </cfRule>
  </conditionalFormatting>
  <conditionalFormatting sqref="X32:X33">
    <cfRule type="iconSet" priority="336">
      <iconSet>
        <cfvo type="percent" val="0"/>
        <cfvo type="formula" val="0.87"/>
        <cfvo type="num" val="1"/>
      </iconSet>
    </cfRule>
  </conditionalFormatting>
  <conditionalFormatting sqref="X32:X33">
    <cfRule type="iconSet" priority="337">
      <iconSet>
        <cfvo type="percent" val="0"/>
        <cfvo type="formula" val="0.87"/>
        <cfvo type="num" val="1"/>
      </iconSet>
    </cfRule>
  </conditionalFormatting>
  <conditionalFormatting sqref="X32:X33">
    <cfRule type="iconSet" priority="338">
      <iconSet>
        <cfvo type="percent" val="0"/>
        <cfvo type="formula" val="0.87"/>
        <cfvo type="num" val="1"/>
      </iconSet>
    </cfRule>
  </conditionalFormatting>
  <conditionalFormatting sqref="X32:X33">
    <cfRule type="iconSet" priority="339">
      <iconSet>
        <cfvo type="percent" val="0"/>
        <cfvo type="formula" val="0.87"/>
        <cfvo type="num" val="1"/>
      </iconSet>
    </cfRule>
  </conditionalFormatting>
  <conditionalFormatting sqref="X36">
    <cfRule type="iconSet" priority="312">
      <iconSet>
        <cfvo type="percent" val="0"/>
        <cfvo type="formula" val="#REF!-(#REF!*0.3)"/>
        <cfvo type="formula" val="#REF!-(#REF!*0.2)"/>
      </iconSet>
    </cfRule>
  </conditionalFormatting>
  <conditionalFormatting sqref="X37">
    <cfRule type="iconSet" priority="311">
      <iconSet>
        <cfvo type="percent" val="0"/>
        <cfvo type="formula" val="#REF!-(#REF!*0.3)"/>
        <cfvo type="formula" val="#REF!-(#REF!*0.2)"/>
      </iconSet>
    </cfRule>
  </conditionalFormatting>
  <conditionalFormatting sqref="X38">
    <cfRule type="iconSet" priority="310">
      <iconSet>
        <cfvo type="percent" val="0"/>
        <cfvo type="formula" val="#REF!-(#REF!*0.3)"/>
        <cfvo type="formula" val="#REF!-(#REF!*0.2)"/>
      </iconSet>
    </cfRule>
  </conditionalFormatting>
  <conditionalFormatting sqref="R36">
    <cfRule type="iconSet" priority="309">
      <iconSet>
        <cfvo type="percent" val="0"/>
        <cfvo type="formula" val="#REF!-(#REF!*0.3)"/>
        <cfvo type="formula" val="#REF!-(#REF!*0.2)"/>
      </iconSet>
    </cfRule>
  </conditionalFormatting>
  <conditionalFormatting sqref="T36">
    <cfRule type="iconSet" priority="308">
      <iconSet>
        <cfvo type="percent" val="0"/>
        <cfvo type="formula" val="#REF!-(#REF!*0.3)"/>
        <cfvo type="formula" val="#REF!-(#REF!*0.2)"/>
      </iconSet>
    </cfRule>
  </conditionalFormatting>
  <conditionalFormatting sqref="R37">
    <cfRule type="iconSet" priority="307">
      <iconSet>
        <cfvo type="percent" val="0"/>
        <cfvo type="formula" val="$O$17-($O$17*0.3)"/>
        <cfvo type="formula" val="$O$17-($O$17*0.2)"/>
      </iconSet>
    </cfRule>
  </conditionalFormatting>
  <conditionalFormatting sqref="T37">
    <cfRule type="iconSet" priority="306">
      <iconSet>
        <cfvo type="percent" val="0"/>
        <cfvo type="formula" val="$P$17-($P$17*0.3)"/>
        <cfvo type="formula" val="$P$17-($P$17*0.2)"/>
      </iconSet>
    </cfRule>
  </conditionalFormatting>
  <conditionalFormatting sqref="V37">
    <cfRule type="iconSet" priority="305">
      <iconSet>
        <cfvo type="percent" val="0"/>
        <cfvo type="formula" val="$Q$17-($Q$17*0.3)"/>
        <cfvo type="formula" val="$Q$17-($Q$17*0.2)"/>
      </iconSet>
    </cfRule>
  </conditionalFormatting>
  <conditionalFormatting sqref="R38">
    <cfRule type="iconSet" priority="304">
      <iconSet>
        <cfvo type="percent" val="0"/>
        <cfvo type="formula" val="$O$18-($O$18*0.3)"/>
        <cfvo type="formula" val="$O$18-($O$18*0.2)"/>
      </iconSet>
    </cfRule>
  </conditionalFormatting>
  <conditionalFormatting sqref="T38">
    <cfRule type="iconSet" priority="303">
      <iconSet>
        <cfvo type="percent" val="0"/>
        <cfvo type="formula" val="$P$18-($P$18*0.3)"/>
        <cfvo type="formula" val="$P$18-($P$18*0.2)"/>
      </iconSet>
    </cfRule>
  </conditionalFormatting>
  <conditionalFormatting sqref="V38">
    <cfRule type="iconSet" priority="302">
      <iconSet>
        <cfvo type="percent" val="0"/>
        <cfvo type="formula" val="$Q$18-($Q$18*0.3)"/>
        <cfvo type="formula" val="$Q$18-($Q$18*0.2)"/>
      </iconSet>
    </cfRule>
  </conditionalFormatting>
  <conditionalFormatting sqref="R36">
    <cfRule type="iconSet" priority="301">
      <iconSet>
        <cfvo type="percent" val="0"/>
        <cfvo type="formula" val="$O$12-($O$12*0.3)"/>
        <cfvo type="formula" val="$O$12-($O$12*0.2)"/>
      </iconSet>
    </cfRule>
  </conditionalFormatting>
  <conditionalFormatting sqref="R36">
    <cfRule type="iconSet" priority="300">
      <iconSet>
        <cfvo type="percent" val="0"/>
        <cfvo type="num" val="0.12"/>
        <cfvo type="num" val="0.25"/>
      </iconSet>
    </cfRule>
  </conditionalFormatting>
  <conditionalFormatting sqref="R37">
    <cfRule type="iconSet" priority="299">
      <iconSet>
        <cfvo type="percent" val="0"/>
        <cfvo type="formula" val="$O$12-($O$12*0.3)"/>
        <cfvo type="formula" val="$O$12-($O$12*0.2)"/>
      </iconSet>
    </cfRule>
  </conditionalFormatting>
  <conditionalFormatting sqref="R37">
    <cfRule type="iconSet" priority="298">
      <iconSet>
        <cfvo type="percent" val="0"/>
        <cfvo type="num" val="0.12"/>
        <cfvo type="num" val="0.25"/>
      </iconSet>
    </cfRule>
  </conditionalFormatting>
  <conditionalFormatting sqref="R38">
    <cfRule type="iconSet" priority="297">
      <iconSet>
        <cfvo type="percent" val="0"/>
        <cfvo type="formula" val="$O$12-($O$12*0.3)"/>
        <cfvo type="formula" val="$O$12-($O$12*0.2)"/>
      </iconSet>
    </cfRule>
  </conditionalFormatting>
  <conditionalFormatting sqref="R38">
    <cfRule type="iconSet" priority="296">
      <iconSet>
        <cfvo type="percent" val="0"/>
        <cfvo type="num" val="0.12"/>
        <cfvo type="num" val="0.25"/>
      </iconSet>
    </cfRule>
  </conditionalFormatting>
  <conditionalFormatting sqref="V37">
    <cfRule type="iconSet" priority="295">
      <iconSet>
        <cfvo type="percent" val="0"/>
        <cfvo type="num" val="0.62"/>
        <cfvo type="num" val="0.75"/>
      </iconSet>
    </cfRule>
  </conditionalFormatting>
  <conditionalFormatting sqref="V38">
    <cfRule type="iconSet" priority="294">
      <iconSet>
        <cfvo type="percent" val="0"/>
        <cfvo type="num" val="0.62"/>
        <cfvo type="num" val="0.75"/>
      </iconSet>
    </cfRule>
  </conditionalFormatting>
  <conditionalFormatting sqref="X36:X38">
    <cfRule type="iconSet" priority="313">
      <iconSet>
        <cfvo type="percent" val="0"/>
        <cfvo type="num" val="#REF!*0.35"/>
        <cfvo type="num" val="#REF!*0.75"/>
      </iconSet>
    </cfRule>
  </conditionalFormatting>
  <conditionalFormatting sqref="X36:X38">
    <cfRule type="iconSet" priority="314">
      <iconSet>
        <cfvo type="percent" val="0"/>
        <cfvo type="formula" val="0.87"/>
        <cfvo type="num" val="1"/>
      </iconSet>
    </cfRule>
  </conditionalFormatting>
  <conditionalFormatting sqref="T36:T38">
    <cfRule type="iconSet" priority="315">
      <iconSet>
        <cfvo type="percent" val="0"/>
        <cfvo type="num" val="0.37"/>
        <cfvo type="num" val="0.5"/>
      </iconSet>
    </cfRule>
  </conditionalFormatting>
  <conditionalFormatting sqref="R36:R38">
    <cfRule type="iconSet" priority="316">
      <iconSet>
        <cfvo type="percent" val="0"/>
        <cfvo type="num" val="0.12"/>
        <cfvo type="num" val="0.25"/>
      </iconSet>
    </cfRule>
  </conditionalFormatting>
  <conditionalFormatting sqref="V37:V38">
    <cfRule type="iconSet" priority="317">
      <iconSet>
        <cfvo type="percent" val="0"/>
        <cfvo type="num" val="0.62"/>
        <cfvo type="num" val="0.75"/>
      </iconSet>
    </cfRule>
  </conditionalFormatting>
  <conditionalFormatting sqref="X36:X38">
    <cfRule type="iconSet" priority="318">
      <iconSet>
        <cfvo type="percent" val="0"/>
        <cfvo type="formula" val="#REF!-(#REF!*0.3)"/>
        <cfvo type="formula" val="#REF!-(#REF!*0.2)"/>
      </iconSet>
    </cfRule>
  </conditionalFormatting>
  <conditionalFormatting sqref="X36:X38">
    <cfRule type="iconSet" priority="319">
      <iconSet>
        <cfvo type="percent" val="0"/>
        <cfvo type="formula" val="0.87"/>
        <cfvo type="num" val="1"/>
      </iconSet>
    </cfRule>
  </conditionalFormatting>
  <conditionalFormatting sqref="X36:X38">
    <cfRule type="iconSet" priority="320">
      <iconSet>
        <cfvo type="percent" val="0"/>
        <cfvo type="formula" val="0.87"/>
        <cfvo type="num" val="1"/>
      </iconSet>
    </cfRule>
  </conditionalFormatting>
  <conditionalFormatting sqref="X36:X38">
    <cfRule type="iconSet" priority="321">
      <iconSet>
        <cfvo type="percent" val="0"/>
        <cfvo type="formula" val="0.87"/>
        <cfvo type="num" val="1"/>
      </iconSet>
    </cfRule>
  </conditionalFormatting>
  <conditionalFormatting sqref="X36:X38">
    <cfRule type="iconSet" priority="322">
      <iconSet>
        <cfvo type="percent" val="0"/>
        <cfvo type="formula" val="0.87"/>
        <cfvo type="num" val="1"/>
      </iconSet>
    </cfRule>
  </conditionalFormatting>
  <conditionalFormatting sqref="R17:R18">
    <cfRule type="iconSet" priority="269">
      <iconSet>
        <cfvo type="percent" val="0"/>
        <cfvo type="formula" val="$O$12-($O$12*0.3)"/>
        <cfvo type="formula" val="$O$12-($O$12*0.2)"/>
      </iconSet>
    </cfRule>
  </conditionalFormatting>
  <conditionalFormatting sqref="X17:X19">
    <cfRule type="iconSet" priority="268">
      <iconSet>
        <cfvo type="percent" val="0"/>
        <cfvo type="formula" val="#REF!-(#REF!*0.3)"/>
        <cfvo type="formula" val="#REF!-(#REF!*0.2)"/>
      </iconSet>
    </cfRule>
  </conditionalFormatting>
  <conditionalFormatting sqref="R17:R18">
    <cfRule type="iconSet" priority="267">
      <iconSet>
        <cfvo type="percent" val="0"/>
        <cfvo type="num" val="0.12"/>
        <cfvo type="num" val="0.25"/>
      </iconSet>
    </cfRule>
  </conditionalFormatting>
  <conditionalFormatting sqref="X20 X14:X16">
    <cfRule type="iconSet" priority="266">
      <iconSet>
        <cfvo type="percent" val="0"/>
        <cfvo type="formula" val="#REF!-(#REF!*0.3)"/>
        <cfvo type="formula" val="#REF!-(#REF!*0.2)"/>
      </iconSet>
    </cfRule>
  </conditionalFormatting>
  <conditionalFormatting sqref="R20">
    <cfRule type="iconSet" priority="265">
      <iconSet>
        <cfvo type="percent" val="0"/>
        <cfvo type="num" val="0.12"/>
        <cfvo type="num" val="0.25"/>
      </iconSet>
    </cfRule>
  </conditionalFormatting>
  <conditionalFormatting sqref="X20 X14:X16">
    <cfRule type="iconSet" priority="264">
      <iconSet>
        <cfvo type="percent" val="0"/>
        <cfvo type="formula" val="0.87"/>
        <cfvo type="num" val="1"/>
      </iconSet>
    </cfRule>
  </conditionalFormatting>
  <conditionalFormatting sqref="X15">
    <cfRule type="iconSet" priority="263">
      <iconSet>
        <cfvo type="percent" val="0"/>
        <cfvo type="formula" val="#REF!-(#REF!*0.3)"/>
        <cfvo type="formula" val="#REF!-(#REF!*0.2)"/>
      </iconSet>
    </cfRule>
  </conditionalFormatting>
  <conditionalFormatting sqref="X16">
    <cfRule type="iconSet" priority="262">
      <iconSet>
        <cfvo type="percent" val="0"/>
        <cfvo type="formula" val="#REF!-(#REF!*0.3)"/>
        <cfvo type="formula" val="#REF!-(#REF!*0.2)"/>
      </iconSet>
    </cfRule>
  </conditionalFormatting>
  <conditionalFormatting sqref="R20">
    <cfRule type="iconSet" priority="261">
      <iconSet>
        <cfvo type="percent" val="0"/>
        <cfvo type="formula" val="#REF!-(#REF!*0.3)"/>
        <cfvo type="formula" val="#REF!-(#REF!*0.2)"/>
      </iconSet>
    </cfRule>
  </conditionalFormatting>
  <conditionalFormatting sqref="X20">
    <cfRule type="iconSet" priority="260">
      <iconSet>
        <cfvo type="percent" val="0"/>
        <cfvo type="formula" val="#REF!-(#REF!*0.3)"/>
        <cfvo type="formula" val="#REF!-(#REF!*0.2)"/>
      </iconSet>
    </cfRule>
  </conditionalFormatting>
  <conditionalFormatting sqref="X17:X19">
    <cfRule type="iconSet" priority="259">
      <iconSet>
        <cfvo type="percent" val="0"/>
        <cfvo type="formula" val="#REF!-(#REF!*0.3)"/>
        <cfvo type="formula" val="#REF!-(#REF!*0.2)"/>
      </iconSet>
    </cfRule>
  </conditionalFormatting>
  <conditionalFormatting sqref="X17:X19">
    <cfRule type="iconSet" priority="258">
      <iconSet>
        <cfvo type="percent" val="0"/>
        <cfvo type="formula" val="#REF!-(#REF!*0.3)"/>
        <cfvo type="formula" val="#REF!-(#REF!*0.2)"/>
      </iconSet>
    </cfRule>
  </conditionalFormatting>
  <conditionalFormatting sqref="X17:X19">
    <cfRule type="iconSet" priority="257">
      <iconSet>
        <cfvo type="percent" val="0"/>
        <cfvo type="formula" val="0.87"/>
        <cfvo type="num" val="1"/>
      </iconSet>
    </cfRule>
  </conditionalFormatting>
  <conditionalFormatting sqref="X17:X19">
    <cfRule type="iconSet" priority="256">
      <iconSet>
        <cfvo type="percent" val="0"/>
        <cfvo type="formula" val="#REF!-(#REF!*0.3)"/>
        <cfvo type="formula" val="#REF!-(#REF!*0.2)"/>
      </iconSet>
    </cfRule>
  </conditionalFormatting>
  <conditionalFormatting sqref="X17:X19">
    <cfRule type="iconSet" priority="255">
      <iconSet>
        <cfvo type="percent" val="0"/>
        <cfvo type="num" val="0.37"/>
        <cfvo type="num" val="0.5"/>
      </iconSet>
    </cfRule>
  </conditionalFormatting>
  <conditionalFormatting sqref="X17:X19">
    <cfRule type="iconSet" priority="254">
      <iconSet>
        <cfvo type="percent" val="0"/>
        <cfvo type="num" val="0.12"/>
        <cfvo type="num" val="0.25"/>
      </iconSet>
    </cfRule>
  </conditionalFormatting>
  <conditionalFormatting sqref="X20">
    <cfRule type="iconSet" priority="270">
      <iconSet>
        <cfvo type="percent" val="0"/>
        <cfvo type="formula" val="#REF!-(#REF!*0.3)"/>
        <cfvo type="formula" val="#REF!-(#REF!*0.2)"/>
      </iconSet>
    </cfRule>
  </conditionalFormatting>
  <conditionalFormatting sqref="R20">
    <cfRule type="iconSet" priority="271">
      <iconSet>
        <cfvo type="percent" val="0"/>
        <cfvo type="formula" val="#REF!-(#REF!*0.3)"/>
        <cfvo type="formula" val="#REF!-(#REF!*0.2)"/>
      </iconSet>
    </cfRule>
  </conditionalFormatting>
  <conditionalFormatting sqref="X20">
    <cfRule type="iconSet" priority="272">
      <iconSet>
        <cfvo type="percent" val="0"/>
        <cfvo type="formula" val="#REF!-(#REF!*0.3)"/>
        <cfvo type="formula" val="#REF!-(#REF!*0.2)"/>
      </iconSet>
    </cfRule>
  </conditionalFormatting>
  <conditionalFormatting sqref="R17:R18">
    <cfRule type="iconSet" priority="273">
      <iconSet>
        <cfvo type="percent" val="0"/>
        <cfvo type="formula" val="#REF!-(#REF!*0.3)"/>
        <cfvo type="formula" val="#REF!-(#REF!*0.2)"/>
      </iconSet>
    </cfRule>
  </conditionalFormatting>
  <conditionalFormatting sqref="R17:R18">
    <cfRule type="iconSet" priority="274">
      <iconSet>
        <cfvo type="percent" val="0"/>
        <cfvo type="num" val="0.12"/>
        <cfvo type="num" val="0.25"/>
      </iconSet>
    </cfRule>
  </conditionalFormatting>
  <conditionalFormatting sqref="R17:R18">
    <cfRule type="iconSet" priority="275">
      <iconSet>
        <cfvo type="percent" val="0"/>
        <cfvo type="num" val="0.05"/>
        <cfvo type="num" val="0.1"/>
      </iconSet>
    </cfRule>
  </conditionalFormatting>
  <conditionalFormatting sqref="X17:X19">
    <cfRule type="iconSet" priority="276">
      <iconSet>
        <cfvo type="percent" val="0"/>
        <cfvo type="formula" val="0.87"/>
        <cfvo type="num" val="1"/>
      </iconSet>
    </cfRule>
  </conditionalFormatting>
  <conditionalFormatting sqref="X17:X19">
    <cfRule type="iconSet" priority="277">
      <iconSet>
        <cfvo type="percent" val="0"/>
        <cfvo type="formula" val="0.87"/>
        <cfvo type="num" val="1"/>
      </iconSet>
    </cfRule>
  </conditionalFormatting>
  <conditionalFormatting sqref="R17:R18">
    <cfRule type="iconSet" priority="278">
      <iconSet>
        <cfvo type="percent" val="0"/>
        <cfvo type="formula" val="#REF!-(#REF!*0.3)"/>
        <cfvo type="formula" val="#REF!-(#REF!*0.2)"/>
      </iconSet>
    </cfRule>
  </conditionalFormatting>
  <conditionalFormatting sqref="R20">
    <cfRule type="iconSet" priority="279">
      <iconSet>
        <cfvo type="percent" val="0"/>
        <cfvo type="formula" val="#REF!-(#REF!*0.3)"/>
        <cfvo type="formula" val="#REF!-(#REF!*0.2)"/>
      </iconSet>
    </cfRule>
  </conditionalFormatting>
  <conditionalFormatting sqref="R20">
    <cfRule type="iconSet" priority="280">
      <iconSet>
        <cfvo type="percent" val="0"/>
        <cfvo type="formula" val="#REF!-(#REF!*0.3)"/>
        <cfvo type="formula" val="#REF!-(#REF!*0.2)"/>
      </iconSet>
    </cfRule>
  </conditionalFormatting>
  <conditionalFormatting sqref="R20">
    <cfRule type="iconSet" priority="281">
      <iconSet>
        <cfvo type="percent" val="0"/>
        <cfvo type="formula" val="#REF!-(#REF!*0.3)"/>
        <cfvo type="formula" val="#REF!-(#REF!*0.2)"/>
      </iconSet>
    </cfRule>
  </conditionalFormatting>
  <conditionalFormatting sqref="R20">
    <cfRule type="iconSet" priority="282">
      <iconSet>
        <cfvo type="percent" val="0"/>
        <cfvo type="num" val="0.12"/>
        <cfvo type="num" val="0.25"/>
      </iconSet>
    </cfRule>
  </conditionalFormatting>
  <conditionalFormatting sqref="R15">
    <cfRule type="iconSet" priority="283">
      <iconSet>
        <cfvo type="percent" val="0"/>
        <cfvo type="num" val="7.0000000000000007E-2"/>
        <cfvo type="num" val="0.13"/>
      </iconSet>
    </cfRule>
  </conditionalFormatting>
  <conditionalFormatting sqref="R20">
    <cfRule type="iconSet" priority="284">
      <iconSet>
        <cfvo type="percent" val="0"/>
        <cfvo type="formula" val="#REF!-(#REF!*0.3)"/>
        <cfvo type="formula" val="#REF!-(#REF!*0.2)"/>
      </iconSet>
    </cfRule>
  </conditionalFormatting>
  <conditionalFormatting sqref="R17:R18 R20">
    <cfRule type="iconSet" priority="285">
      <iconSet>
        <cfvo type="percent" val="0"/>
        <cfvo type="num" val="0.12"/>
        <cfvo type="num" val="0.25"/>
      </iconSet>
    </cfRule>
  </conditionalFormatting>
  <conditionalFormatting sqref="R20">
    <cfRule type="iconSet" priority="286">
      <iconSet>
        <cfvo type="percent" val="0"/>
        <cfvo type="num" val="0.12"/>
        <cfvo type="num" val="0.25"/>
      </iconSet>
    </cfRule>
  </conditionalFormatting>
  <conditionalFormatting sqref="R20">
    <cfRule type="iconSet" priority="287">
      <iconSet>
        <cfvo type="percent" val="0"/>
        <cfvo type="formula" val="#REF!-(#REF!*0.3)"/>
        <cfvo type="formula" val="#REF!-(#REF!*0.2)"/>
      </iconSet>
    </cfRule>
  </conditionalFormatting>
  <conditionalFormatting sqref="R20">
    <cfRule type="iconSet" priority="288">
      <iconSet>
        <cfvo type="percent" val="0"/>
        <cfvo type="formula" val="#REF!-(#REF!*0.3)"/>
        <cfvo type="formula" val="#REF!-(#REF!*0.2)"/>
      </iconSet>
    </cfRule>
  </conditionalFormatting>
  <conditionalFormatting sqref="R17:R18">
    <cfRule type="iconSet" priority="289">
      <iconSet>
        <cfvo type="percent" val="0"/>
        <cfvo type="formula" val="#REF!-(#REF!*0.3)"/>
        <cfvo type="formula" val="#REF!-(#REF!*0.2)"/>
      </iconSet>
    </cfRule>
  </conditionalFormatting>
  <conditionalFormatting sqref="R17:R18">
    <cfRule type="iconSet" priority="290">
      <iconSet>
        <cfvo type="percent" val="0"/>
        <cfvo type="formula" val="#REF!-(#REF!*0.3)"/>
        <cfvo type="formula" val="#REF!-(#REF!*0.2)"/>
      </iconSet>
    </cfRule>
  </conditionalFormatting>
  <conditionalFormatting sqref="X17:X19">
    <cfRule type="iconSet" priority="291">
      <iconSet>
        <cfvo type="percent" val="0"/>
        <cfvo type="formula" val="#REF!-(#REF!*0.3)"/>
        <cfvo type="formula" val="#REF!-(#REF!*0.2)"/>
      </iconSet>
    </cfRule>
  </conditionalFormatting>
  <conditionalFormatting sqref="X17:X19">
    <cfRule type="iconSet" priority="292">
      <iconSet>
        <cfvo type="percent" val="0"/>
        <cfvo type="formula" val="#REF!-(#REF!*0.3)"/>
        <cfvo type="formula" val="#REF!-(#REF!*0.2)"/>
      </iconSet>
    </cfRule>
  </conditionalFormatting>
  <conditionalFormatting sqref="R20">
    <cfRule type="iconSet" priority="293">
      <iconSet>
        <cfvo type="percent" val="0"/>
        <cfvo type="formula" val="#REF!-(#REF!*0.3)"/>
        <cfvo type="formula" val="#REF!-(#REF!*0.2)"/>
      </iconSet>
    </cfRule>
  </conditionalFormatting>
  <conditionalFormatting sqref="R14">
    <cfRule type="iconSet" priority="253">
      <iconSet>
        <cfvo type="percent" val="0"/>
        <cfvo type="num" val="7.0000000000000007E-2"/>
        <cfvo type="num" val="0.13"/>
      </iconSet>
    </cfRule>
  </conditionalFormatting>
  <conditionalFormatting sqref="R19">
    <cfRule type="iconSet" priority="252">
      <iconSet>
        <cfvo type="percent" val="0"/>
        <cfvo type="num" val="7.0000000000000007E-2"/>
        <cfvo type="num" val="0.13"/>
      </iconSet>
    </cfRule>
  </conditionalFormatting>
  <conditionalFormatting sqref="R16">
    <cfRule type="iconSet" priority="251">
      <iconSet>
        <cfvo type="percent" val="0"/>
        <cfvo type="num" val="0.12"/>
        <cfvo type="num" val="0.25"/>
      </iconSet>
    </cfRule>
  </conditionalFormatting>
  <conditionalFormatting sqref="V11">
    <cfRule type="iconSet" priority="241">
      <iconSet>
        <cfvo type="percent" val="0"/>
        <cfvo type="num" val="0.62"/>
        <cfvo type="num" val="0.75"/>
      </iconSet>
    </cfRule>
  </conditionalFormatting>
  <conditionalFormatting sqref="X11">
    <cfRule type="iconSet" priority="242">
      <iconSet>
        <cfvo type="percent" val="0"/>
        <cfvo type="formula" val="#REF!-(#REF!*0.3)"/>
        <cfvo type="formula" val="#REF!-(#REF!*0.2)"/>
      </iconSet>
    </cfRule>
  </conditionalFormatting>
  <conditionalFormatting sqref="T11">
    <cfRule type="iconSet" priority="243">
      <iconSet>
        <cfvo type="percent" val="0"/>
        <cfvo type="num" val="0.37"/>
        <cfvo type="num" val="0.5"/>
      </iconSet>
    </cfRule>
  </conditionalFormatting>
  <conditionalFormatting sqref="X11">
    <cfRule type="iconSet" priority="244">
      <iconSet>
        <cfvo type="percent" val="0"/>
        <cfvo type="formula" val="0.87"/>
        <cfvo type="num" val="1"/>
      </iconSet>
    </cfRule>
  </conditionalFormatting>
  <conditionalFormatting sqref="T11">
    <cfRule type="iconSet" priority="245">
      <iconSet>
        <cfvo type="percent" val="0"/>
        <cfvo type="formula" val="#REF!-(#REF!*0.3)"/>
        <cfvo type="formula" val="#REF!-(#REF!*0.2)"/>
      </iconSet>
    </cfRule>
  </conditionalFormatting>
  <conditionalFormatting sqref="T11">
    <cfRule type="iconSet" priority="246">
      <iconSet>
        <cfvo type="percent" val="0"/>
        <cfvo type="num" val="0.12"/>
        <cfvo type="num" val="0.25"/>
      </iconSet>
    </cfRule>
  </conditionalFormatting>
  <conditionalFormatting sqref="T11">
    <cfRule type="iconSet" priority="247">
      <iconSet>
        <cfvo type="percent" val="0"/>
        <cfvo type="formula" val="#REF!-(#REF!*0.3)"/>
        <cfvo type="formula" val="#REF!-(#REF!*0.2)"/>
      </iconSet>
    </cfRule>
  </conditionalFormatting>
  <conditionalFormatting sqref="V11">
    <cfRule type="iconSet" priority="248">
      <iconSet>
        <cfvo type="percent" val="0"/>
        <cfvo type="formula" val="#REF!-(#REF!*0.3)"/>
        <cfvo type="formula" val="#REF!-(#REF!*0.2)"/>
      </iconSet>
    </cfRule>
  </conditionalFormatting>
  <conditionalFormatting sqref="V11">
    <cfRule type="iconSet" priority="249">
      <iconSet>
        <cfvo type="percent" val="0"/>
        <cfvo type="num" val="#REF!"/>
        <cfvo type="num" val="#REF!"/>
      </iconSet>
    </cfRule>
  </conditionalFormatting>
  <conditionalFormatting sqref="T11">
    <cfRule type="iconSet" priority="250">
      <iconSet>
        <cfvo type="percent" val="0"/>
        <cfvo type="num" val="0.25"/>
        <cfvo type="num" val="0.5"/>
      </iconSet>
    </cfRule>
  </conditionalFormatting>
  <conditionalFormatting sqref="R12">
    <cfRule type="iconSet" priority="236">
      <iconSet>
        <cfvo type="percent" val="0"/>
        <cfvo type="formula" val="$O$12-($O$12*0.3)"/>
        <cfvo type="formula" val="$O$12-($O$12*0.2)"/>
      </iconSet>
    </cfRule>
  </conditionalFormatting>
  <conditionalFormatting sqref="R12">
    <cfRule type="iconSet" priority="235">
      <iconSet>
        <cfvo type="percent" val="0"/>
        <cfvo type="formula" val="#REF!-(#REF!*0.3)"/>
        <cfvo type="formula" val="#REF!-(#REF!*0.2)"/>
      </iconSet>
    </cfRule>
  </conditionalFormatting>
  <conditionalFormatting sqref="R12">
    <cfRule type="iconSet" priority="234">
      <iconSet>
        <cfvo type="percent" val="0"/>
        <cfvo type="num" val="0.12"/>
        <cfvo type="num" val="0.25"/>
      </iconSet>
    </cfRule>
  </conditionalFormatting>
  <conditionalFormatting sqref="R12">
    <cfRule type="iconSet" priority="233">
      <iconSet>
        <cfvo type="percent" val="0"/>
        <cfvo type="num" val="0.12"/>
        <cfvo type="num" val="0.25"/>
      </iconSet>
    </cfRule>
  </conditionalFormatting>
  <conditionalFormatting sqref="R12">
    <cfRule type="iconSet" priority="232">
      <iconSet>
        <cfvo type="percent" val="0"/>
        <cfvo type="formula" val="#REF!-(#REF!*0.3)"/>
        <cfvo type="formula" val="#REF!-(#REF!*0.2)"/>
      </iconSet>
    </cfRule>
  </conditionalFormatting>
  <conditionalFormatting sqref="R12">
    <cfRule type="iconSet" priority="237">
      <iconSet>
        <cfvo type="percent" val="0"/>
        <cfvo type="num" val="0.05"/>
        <cfvo type="num" val="0.1"/>
      </iconSet>
    </cfRule>
  </conditionalFormatting>
  <conditionalFormatting sqref="R12">
    <cfRule type="iconSet" priority="238">
      <iconSet>
        <cfvo type="percent" val="0"/>
        <cfvo type="formula" val="#REF!-(#REF!*0.3)"/>
        <cfvo type="formula" val="#REF!-(#REF!*0.2)"/>
      </iconSet>
    </cfRule>
  </conditionalFormatting>
  <conditionalFormatting sqref="R12">
    <cfRule type="iconSet" priority="239">
      <iconSet>
        <cfvo type="percent" val="0"/>
        <cfvo type="formula" val="#REF!-(#REF!*0.3)"/>
        <cfvo type="formula" val="#REF!-(#REF!*0.2)"/>
      </iconSet>
    </cfRule>
  </conditionalFormatting>
  <conditionalFormatting sqref="R12">
    <cfRule type="iconSet" priority="240">
      <iconSet>
        <cfvo type="percent" val="0"/>
        <cfvo type="num" val="0.12"/>
        <cfvo type="num" val="0.25"/>
      </iconSet>
    </cfRule>
  </conditionalFormatting>
  <conditionalFormatting sqref="R35">
    <cfRule type="iconSet" priority="229">
      <iconSet>
        <cfvo type="percent" val="0"/>
        <cfvo type="formula" val="#REF!-(#REF!*0.3)"/>
        <cfvo type="formula" val="#REF!-(#REF!*0.2)"/>
      </iconSet>
    </cfRule>
  </conditionalFormatting>
  <conditionalFormatting sqref="R35">
    <cfRule type="iconSet" priority="228">
      <iconSet>
        <cfvo type="percent" val="0"/>
        <cfvo type="num" val="0.12"/>
        <cfvo type="num" val="0.25"/>
      </iconSet>
    </cfRule>
  </conditionalFormatting>
  <conditionalFormatting sqref="R35">
    <cfRule type="iconSet" priority="227">
      <iconSet>
        <cfvo type="percent" val="0"/>
        <cfvo type="formula" val="#REF!-(#REF!*0.3)"/>
        <cfvo type="formula" val="#REF!-(#REF!*0.2)"/>
      </iconSet>
    </cfRule>
  </conditionalFormatting>
  <conditionalFormatting sqref="R35">
    <cfRule type="iconSet" priority="226">
      <iconSet>
        <cfvo type="percent" val="0"/>
        <cfvo type="formula" val="#REF!-(#REF!*0.3)"/>
        <cfvo type="formula" val="#REF!-(#REF!*0.2)"/>
      </iconSet>
    </cfRule>
  </conditionalFormatting>
  <conditionalFormatting sqref="R35">
    <cfRule type="iconSet" priority="225">
      <iconSet>
        <cfvo type="percent" val="0"/>
        <cfvo type="num" val="0.12"/>
        <cfvo type="num" val="0.25"/>
      </iconSet>
    </cfRule>
  </conditionalFormatting>
  <conditionalFormatting sqref="R35">
    <cfRule type="iconSet" priority="224">
      <iconSet>
        <cfvo type="percent" val="0"/>
        <cfvo type="formula" val="#REF!-(#REF!*0.3)"/>
        <cfvo type="formula" val="#REF!-(#REF!*0.2)"/>
      </iconSet>
    </cfRule>
  </conditionalFormatting>
  <conditionalFormatting sqref="R35">
    <cfRule type="iconSet" priority="230">
      <iconSet>
        <cfvo type="percent" val="0"/>
        <cfvo type="num" val="0.05"/>
        <cfvo type="num" val="0.1"/>
      </iconSet>
    </cfRule>
  </conditionalFormatting>
  <conditionalFormatting sqref="R35">
    <cfRule type="iconSet" priority="231">
      <iconSet>
        <cfvo type="percent" val="0"/>
        <cfvo type="num" val="0.12"/>
        <cfvo type="num" val="0.25"/>
      </iconSet>
    </cfRule>
  </conditionalFormatting>
  <conditionalFormatting sqref="R28">
    <cfRule type="iconSet" priority="223">
      <iconSet>
        <cfvo type="percent" val="0"/>
        <cfvo type="num" val="0.16"/>
        <cfvo type="num" val="0.33"/>
      </iconSet>
    </cfRule>
  </conditionalFormatting>
  <conditionalFormatting sqref="R26">
    <cfRule type="iconSet" priority="222">
      <iconSet>
        <cfvo type="percent" val="0"/>
        <cfvo type="num" val="0.16"/>
        <cfvo type="num" val="0.33"/>
      </iconSet>
    </cfRule>
  </conditionalFormatting>
  <conditionalFormatting sqref="R27">
    <cfRule type="iconSet" priority="221">
      <iconSet>
        <cfvo type="percent" val="0"/>
        <cfvo type="num" val="0.16"/>
        <cfvo type="num" val="0.33"/>
      </iconSet>
    </cfRule>
  </conditionalFormatting>
  <conditionalFormatting sqref="R11">
    <cfRule type="iconSet" priority="220">
      <iconSet>
        <cfvo type="percent" val="0"/>
        <cfvo type="num" val="0.16"/>
        <cfvo type="num" val="0.33"/>
      </iconSet>
    </cfRule>
  </conditionalFormatting>
  <conditionalFormatting sqref="R13">
    <cfRule type="iconSet" priority="219">
      <iconSet>
        <cfvo type="percent" val="0"/>
        <cfvo type="num" val="0.16"/>
        <cfvo type="num" val="0.33"/>
      </iconSet>
    </cfRule>
  </conditionalFormatting>
  <conditionalFormatting sqref="X14:X16">
    <cfRule type="iconSet" priority="469">
      <iconSet>
        <cfvo type="percent" val="0"/>
        <cfvo type="formula" val="0.87"/>
        <cfvo type="num" val="1"/>
      </iconSet>
    </cfRule>
  </conditionalFormatting>
  <conditionalFormatting sqref="X14:X16">
    <cfRule type="iconSet" priority="470">
      <iconSet>
        <cfvo type="percent" val="0"/>
        <cfvo type="num" val="#REF!*0.35"/>
        <cfvo type="num" val="#REF!*0.75"/>
      </iconSet>
    </cfRule>
  </conditionalFormatting>
  <conditionalFormatting sqref="X15:X16">
    <cfRule type="iconSet" priority="471">
      <iconSet>
        <cfvo type="percent" val="0"/>
        <cfvo type="formula" val="0.87"/>
        <cfvo type="num" val="1"/>
      </iconSet>
    </cfRule>
  </conditionalFormatting>
  <conditionalFormatting sqref="X14:X20">
    <cfRule type="iconSet" priority="472">
      <iconSet>
        <cfvo type="percent" val="0"/>
        <cfvo type="formula" val="0.87"/>
        <cfvo type="num" val="1"/>
      </iconSet>
    </cfRule>
  </conditionalFormatting>
  <conditionalFormatting sqref="R35">
    <cfRule type="iconSet" priority="473">
      <iconSet>
        <cfvo type="percent" val="0"/>
        <cfvo type="formula" val="$O$11-($O$11*0.3)"/>
        <cfvo type="formula" val="$O$11-($O$11*0.2)"/>
      </iconSet>
    </cfRule>
  </conditionalFormatting>
  <conditionalFormatting sqref="T29:T31">
    <cfRule type="iconSet" priority="474">
      <iconSet>
        <cfvo type="percent" val="0"/>
        <cfvo type="formula" val="$P$55-($P$55*0.3)"/>
        <cfvo type="formula" val="$P$55-($P$55*0.2)"/>
      </iconSet>
    </cfRule>
  </conditionalFormatting>
  <conditionalFormatting sqref="T29:T31">
    <cfRule type="iconSet" priority="475">
      <iconSet>
        <cfvo type="percent" val="0"/>
        <cfvo type="formula" val="$P$54-($P$54*0.3)"/>
        <cfvo type="formula" val="$P$54-($P$54*0.2)"/>
      </iconSet>
    </cfRule>
  </conditionalFormatting>
  <conditionalFormatting sqref="V29:V31">
    <cfRule type="iconSet" priority="476">
      <iconSet>
        <cfvo type="percent" val="0"/>
        <cfvo type="formula" val="$Q$56-($Q$56*0.3)"/>
        <cfvo type="formula" val="$Q$56-($Q$56*0.2)"/>
      </iconSet>
    </cfRule>
  </conditionalFormatting>
  <conditionalFormatting sqref="V29:V31">
    <cfRule type="iconSet" priority="477">
      <iconSet>
        <cfvo type="percent" val="0"/>
        <cfvo type="formula" val="$Q$55-($Q$55*0.3)"/>
        <cfvo type="formula" val="$Q$55-($Q$55*0.2)"/>
      </iconSet>
    </cfRule>
  </conditionalFormatting>
  <conditionalFormatting sqref="V29:V31">
    <cfRule type="iconSet" priority="478">
      <iconSet>
        <cfvo type="percent" val="0"/>
        <cfvo type="formula" val="$P$55-($P$55*0.3)"/>
        <cfvo type="formula" val="$P$55-($P$55*0.2)"/>
      </iconSet>
    </cfRule>
  </conditionalFormatting>
  <conditionalFormatting sqref="V29:V31">
    <cfRule type="iconSet" priority="479">
      <iconSet>
        <cfvo type="percent" val="0"/>
        <cfvo type="formula" val="$P$54-($P$54*0.3)"/>
        <cfvo type="formula" val="$P$54-($P$54*0.2)"/>
      </iconSet>
    </cfRule>
  </conditionalFormatting>
  <conditionalFormatting sqref="X29:X31 X24:X25">
    <cfRule type="iconSet" priority="480">
      <iconSet>
        <cfvo type="percent" val="0"/>
        <cfvo type="formula" val="$P$55-($P$55*0.3)"/>
        <cfvo type="formula" val="$P$55-($P$55*0.2)"/>
      </iconSet>
    </cfRule>
  </conditionalFormatting>
  <conditionalFormatting sqref="X29:X31 X24:X25">
    <cfRule type="iconSet" priority="481">
      <iconSet>
        <cfvo type="percent" val="0"/>
        <cfvo type="formula" val="$P$54-($P$54*0.3)"/>
        <cfvo type="formula" val="$P$54-($P$54*0.2)"/>
      </iconSet>
    </cfRule>
  </conditionalFormatting>
  <conditionalFormatting sqref="T12">
    <cfRule type="iconSet" priority="214">
      <iconSet>
        <cfvo type="percent" val="0"/>
        <cfvo type="formula" val="$O$12-($O$12*0.3)"/>
        <cfvo type="formula" val="$O$12-($O$12*0.2)"/>
      </iconSet>
    </cfRule>
  </conditionalFormatting>
  <conditionalFormatting sqref="T12">
    <cfRule type="iconSet" priority="213">
      <iconSet>
        <cfvo type="percent" val="0"/>
        <cfvo type="formula" val="#REF!-(#REF!*0.3)"/>
        <cfvo type="formula" val="#REF!-(#REF!*0.2)"/>
      </iconSet>
    </cfRule>
  </conditionalFormatting>
  <conditionalFormatting sqref="T12">
    <cfRule type="iconSet" priority="212">
      <iconSet>
        <cfvo type="percent" val="0"/>
        <cfvo type="num" val="0.12"/>
        <cfvo type="num" val="0.25"/>
      </iconSet>
    </cfRule>
  </conditionalFormatting>
  <conditionalFormatting sqref="T12">
    <cfRule type="iconSet" priority="211">
      <iconSet>
        <cfvo type="percent" val="0"/>
        <cfvo type="num" val="0.12"/>
        <cfvo type="num" val="0.25"/>
      </iconSet>
    </cfRule>
  </conditionalFormatting>
  <conditionalFormatting sqref="T12">
    <cfRule type="iconSet" priority="210">
      <iconSet>
        <cfvo type="percent" val="0"/>
        <cfvo type="formula" val="#REF!-(#REF!*0.3)"/>
        <cfvo type="formula" val="#REF!-(#REF!*0.2)"/>
      </iconSet>
    </cfRule>
  </conditionalFormatting>
  <conditionalFormatting sqref="T12">
    <cfRule type="iconSet" priority="215">
      <iconSet>
        <cfvo type="percent" val="0"/>
        <cfvo type="num" val="0.05"/>
        <cfvo type="num" val="0.1"/>
      </iconSet>
    </cfRule>
  </conditionalFormatting>
  <conditionalFormatting sqref="T12">
    <cfRule type="iconSet" priority="216">
      <iconSet>
        <cfvo type="percent" val="0"/>
        <cfvo type="formula" val="#REF!-(#REF!*0.3)"/>
        <cfvo type="formula" val="#REF!-(#REF!*0.2)"/>
      </iconSet>
    </cfRule>
  </conditionalFormatting>
  <conditionalFormatting sqref="T12">
    <cfRule type="iconSet" priority="217">
      <iconSet>
        <cfvo type="percent" val="0"/>
        <cfvo type="formula" val="#REF!-(#REF!*0.3)"/>
        <cfvo type="formula" val="#REF!-(#REF!*0.2)"/>
      </iconSet>
    </cfRule>
  </conditionalFormatting>
  <conditionalFormatting sqref="T12">
    <cfRule type="iconSet" priority="218">
      <iconSet>
        <cfvo type="percent" val="0"/>
        <cfvo type="num" val="0.12"/>
        <cfvo type="num" val="0.25"/>
      </iconSet>
    </cfRule>
  </conditionalFormatting>
  <conditionalFormatting sqref="T35">
    <cfRule type="iconSet" priority="206">
      <iconSet>
        <cfvo type="percent" val="0"/>
        <cfvo type="formula" val="#REF!-(#REF!*0.3)"/>
        <cfvo type="formula" val="#REF!-(#REF!*0.2)"/>
      </iconSet>
    </cfRule>
  </conditionalFormatting>
  <conditionalFormatting sqref="T35">
    <cfRule type="iconSet" priority="205">
      <iconSet>
        <cfvo type="percent" val="0"/>
        <cfvo type="num" val="0.12"/>
        <cfvo type="num" val="0.25"/>
      </iconSet>
    </cfRule>
  </conditionalFormatting>
  <conditionalFormatting sqref="T35">
    <cfRule type="iconSet" priority="204">
      <iconSet>
        <cfvo type="percent" val="0"/>
        <cfvo type="formula" val="#REF!-(#REF!*0.3)"/>
        <cfvo type="formula" val="#REF!-(#REF!*0.2)"/>
      </iconSet>
    </cfRule>
  </conditionalFormatting>
  <conditionalFormatting sqref="T35">
    <cfRule type="iconSet" priority="203">
      <iconSet>
        <cfvo type="percent" val="0"/>
        <cfvo type="formula" val="#REF!-(#REF!*0.3)"/>
        <cfvo type="formula" val="#REF!-(#REF!*0.2)"/>
      </iconSet>
    </cfRule>
  </conditionalFormatting>
  <conditionalFormatting sqref="T35">
    <cfRule type="iconSet" priority="202">
      <iconSet>
        <cfvo type="percent" val="0"/>
        <cfvo type="num" val="0.12"/>
        <cfvo type="num" val="0.25"/>
      </iconSet>
    </cfRule>
  </conditionalFormatting>
  <conditionalFormatting sqref="T35">
    <cfRule type="iconSet" priority="201">
      <iconSet>
        <cfvo type="percent" val="0"/>
        <cfvo type="formula" val="#REF!-(#REF!*0.3)"/>
        <cfvo type="formula" val="#REF!-(#REF!*0.2)"/>
      </iconSet>
    </cfRule>
  </conditionalFormatting>
  <conditionalFormatting sqref="T35">
    <cfRule type="iconSet" priority="207">
      <iconSet>
        <cfvo type="percent" val="0"/>
        <cfvo type="num" val="0.05"/>
        <cfvo type="num" val="0.1"/>
      </iconSet>
    </cfRule>
  </conditionalFormatting>
  <conditionalFormatting sqref="T35">
    <cfRule type="iconSet" priority="208">
      <iconSet>
        <cfvo type="percent" val="0"/>
        <cfvo type="num" val="0.12"/>
        <cfvo type="num" val="0.25"/>
      </iconSet>
    </cfRule>
  </conditionalFormatting>
  <conditionalFormatting sqref="T35">
    <cfRule type="iconSet" priority="209">
      <iconSet>
        <cfvo type="percent" val="0"/>
        <cfvo type="formula" val="$O$11-($O$11*0.3)"/>
        <cfvo type="formula" val="$O$11-($O$11*0.2)"/>
      </iconSet>
    </cfRule>
  </conditionalFormatting>
  <conditionalFormatting sqref="T13">
    <cfRule type="iconSet" priority="196">
      <iconSet>
        <cfvo type="percent" val="0"/>
        <cfvo type="formula" val="$O$12-($O$12*0.3)"/>
        <cfvo type="formula" val="$O$12-($O$12*0.2)"/>
      </iconSet>
    </cfRule>
  </conditionalFormatting>
  <conditionalFormatting sqref="T13">
    <cfRule type="iconSet" priority="195">
      <iconSet>
        <cfvo type="percent" val="0"/>
        <cfvo type="formula" val="#REF!-(#REF!*0.3)"/>
        <cfvo type="formula" val="#REF!-(#REF!*0.2)"/>
      </iconSet>
    </cfRule>
  </conditionalFormatting>
  <conditionalFormatting sqref="T13">
    <cfRule type="iconSet" priority="194">
      <iconSet>
        <cfvo type="percent" val="0"/>
        <cfvo type="num" val="0.12"/>
        <cfvo type="num" val="0.25"/>
      </iconSet>
    </cfRule>
  </conditionalFormatting>
  <conditionalFormatting sqref="T13">
    <cfRule type="iconSet" priority="193">
      <iconSet>
        <cfvo type="percent" val="0"/>
        <cfvo type="num" val="0.12"/>
        <cfvo type="num" val="0.25"/>
      </iconSet>
    </cfRule>
  </conditionalFormatting>
  <conditionalFormatting sqref="T13">
    <cfRule type="iconSet" priority="192">
      <iconSet>
        <cfvo type="percent" val="0"/>
        <cfvo type="formula" val="#REF!-(#REF!*0.3)"/>
        <cfvo type="formula" val="#REF!-(#REF!*0.2)"/>
      </iconSet>
    </cfRule>
  </conditionalFormatting>
  <conditionalFormatting sqref="T13">
    <cfRule type="iconSet" priority="197">
      <iconSet>
        <cfvo type="percent" val="0"/>
        <cfvo type="num" val="0.05"/>
        <cfvo type="num" val="0.1"/>
      </iconSet>
    </cfRule>
  </conditionalFormatting>
  <conditionalFormatting sqref="T13">
    <cfRule type="iconSet" priority="198">
      <iconSet>
        <cfvo type="percent" val="0"/>
        <cfvo type="formula" val="#REF!-(#REF!*0.3)"/>
        <cfvo type="formula" val="#REF!-(#REF!*0.2)"/>
      </iconSet>
    </cfRule>
  </conditionalFormatting>
  <conditionalFormatting sqref="T13">
    <cfRule type="iconSet" priority="199">
      <iconSet>
        <cfvo type="percent" val="0"/>
        <cfvo type="formula" val="#REF!-(#REF!*0.3)"/>
        <cfvo type="formula" val="#REF!-(#REF!*0.2)"/>
      </iconSet>
    </cfRule>
  </conditionalFormatting>
  <conditionalFormatting sqref="T13">
    <cfRule type="iconSet" priority="200">
      <iconSet>
        <cfvo type="percent" val="0"/>
        <cfvo type="num" val="0.12"/>
        <cfvo type="num" val="0.25"/>
      </iconSet>
    </cfRule>
  </conditionalFormatting>
  <conditionalFormatting sqref="V12">
    <cfRule type="iconSet" priority="187">
      <iconSet>
        <cfvo type="percent" val="0"/>
        <cfvo type="formula" val="$O$12-($O$12*0.3)"/>
        <cfvo type="formula" val="$O$12-($O$12*0.2)"/>
      </iconSet>
    </cfRule>
  </conditionalFormatting>
  <conditionalFormatting sqref="V12">
    <cfRule type="iconSet" priority="186">
      <iconSet>
        <cfvo type="percent" val="0"/>
        <cfvo type="formula" val="#REF!-(#REF!*0.3)"/>
        <cfvo type="formula" val="#REF!-(#REF!*0.2)"/>
      </iconSet>
    </cfRule>
  </conditionalFormatting>
  <conditionalFormatting sqref="V12">
    <cfRule type="iconSet" priority="185">
      <iconSet>
        <cfvo type="percent" val="0"/>
        <cfvo type="num" val="0.12"/>
        <cfvo type="num" val="0.25"/>
      </iconSet>
    </cfRule>
  </conditionalFormatting>
  <conditionalFormatting sqref="V12">
    <cfRule type="iconSet" priority="184">
      <iconSet>
        <cfvo type="percent" val="0"/>
        <cfvo type="num" val="0.12"/>
        <cfvo type="num" val="0.25"/>
      </iconSet>
    </cfRule>
  </conditionalFormatting>
  <conditionalFormatting sqref="V12">
    <cfRule type="iconSet" priority="183">
      <iconSet>
        <cfvo type="percent" val="0"/>
        <cfvo type="formula" val="#REF!-(#REF!*0.3)"/>
        <cfvo type="formula" val="#REF!-(#REF!*0.2)"/>
      </iconSet>
    </cfRule>
  </conditionalFormatting>
  <conditionalFormatting sqref="V12">
    <cfRule type="iconSet" priority="188">
      <iconSet>
        <cfvo type="percent" val="0"/>
        <cfvo type="num" val="0.05"/>
        <cfvo type="num" val="0.1"/>
      </iconSet>
    </cfRule>
  </conditionalFormatting>
  <conditionalFormatting sqref="V12">
    <cfRule type="iconSet" priority="189">
      <iconSet>
        <cfvo type="percent" val="0"/>
        <cfvo type="formula" val="#REF!-(#REF!*0.3)"/>
        <cfvo type="formula" val="#REF!-(#REF!*0.2)"/>
      </iconSet>
    </cfRule>
  </conditionalFormatting>
  <conditionalFormatting sqref="V12">
    <cfRule type="iconSet" priority="190">
      <iconSet>
        <cfvo type="percent" val="0"/>
        <cfvo type="formula" val="#REF!-(#REF!*0.3)"/>
        <cfvo type="formula" val="#REF!-(#REF!*0.2)"/>
      </iconSet>
    </cfRule>
  </conditionalFormatting>
  <conditionalFormatting sqref="V12">
    <cfRule type="iconSet" priority="191">
      <iconSet>
        <cfvo type="percent" val="0"/>
        <cfvo type="num" val="0.12"/>
        <cfvo type="num" val="0.25"/>
      </iconSet>
    </cfRule>
  </conditionalFormatting>
  <conditionalFormatting sqref="R41:R42">
    <cfRule type="iconSet" priority="179">
      <iconSet>
        <cfvo type="percent" val="0"/>
        <cfvo type="formula" val="$O$18-($O$18*0.3)"/>
        <cfvo type="formula" val="$O$18-($O$18*0.2)"/>
      </iconSet>
    </cfRule>
  </conditionalFormatting>
  <conditionalFormatting sqref="T41:T42">
    <cfRule type="iconSet" priority="178">
      <iconSet>
        <cfvo type="percent" val="0"/>
        <cfvo type="formula" val="$P$18-($P$18*0.3)"/>
        <cfvo type="formula" val="$P$18-($P$18*0.2)"/>
      </iconSet>
    </cfRule>
  </conditionalFormatting>
  <conditionalFormatting sqref="V41:V42">
    <cfRule type="iconSet" priority="177">
      <iconSet>
        <cfvo type="percent" val="0"/>
        <cfvo type="formula" val="$Q$18-($Q$18*0.3)"/>
        <cfvo type="formula" val="$Q$18-($Q$18*0.2)"/>
      </iconSet>
    </cfRule>
  </conditionalFormatting>
  <conditionalFormatting sqref="R41:R42">
    <cfRule type="iconSet" priority="176">
      <iconSet>
        <cfvo type="percent" val="0"/>
        <cfvo type="formula" val="$O$12-($O$12*0.3)"/>
        <cfvo type="formula" val="$O$12-($O$12*0.2)"/>
      </iconSet>
    </cfRule>
  </conditionalFormatting>
  <conditionalFormatting sqref="R41:R42">
    <cfRule type="iconSet" priority="175">
      <iconSet>
        <cfvo type="percent" val="0"/>
        <cfvo type="num" val="0.12"/>
        <cfvo type="num" val="0.25"/>
      </iconSet>
    </cfRule>
  </conditionalFormatting>
  <conditionalFormatting sqref="V41:V42">
    <cfRule type="iconSet" priority="174">
      <iconSet>
        <cfvo type="percent" val="0"/>
        <cfvo type="num" val="0.62"/>
        <cfvo type="num" val="0.75"/>
      </iconSet>
    </cfRule>
  </conditionalFormatting>
  <conditionalFormatting sqref="T41:T42">
    <cfRule type="iconSet" priority="180">
      <iconSet>
        <cfvo type="percent" val="0"/>
        <cfvo type="num" val="0.37"/>
        <cfvo type="num" val="0.5"/>
      </iconSet>
    </cfRule>
  </conditionalFormatting>
  <conditionalFormatting sqref="R41:R42">
    <cfRule type="iconSet" priority="181">
      <iconSet>
        <cfvo type="percent" val="0"/>
        <cfvo type="num" val="0.12"/>
        <cfvo type="num" val="0.25"/>
      </iconSet>
    </cfRule>
  </conditionalFormatting>
  <conditionalFormatting sqref="V41:V42">
    <cfRule type="iconSet" priority="182">
      <iconSet>
        <cfvo type="percent" val="0"/>
        <cfvo type="num" val="0.62"/>
        <cfvo type="num" val="0.75"/>
      </iconSet>
    </cfRule>
  </conditionalFormatting>
  <conditionalFormatting sqref="T24:T25">
    <cfRule type="iconSet" priority="163">
      <iconSet>
        <cfvo type="percent" val="0"/>
        <cfvo type="formula" val="$P$12-($P$12*0.3)"/>
        <cfvo type="formula" val="$P$12-($P$12*0.2)"/>
      </iconSet>
    </cfRule>
  </conditionalFormatting>
  <conditionalFormatting sqref="V24:V25">
    <cfRule type="iconSet" priority="162">
      <iconSet>
        <cfvo type="percent" val="0"/>
        <cfvo type="formula" val="$Q$12-($Q$12*0.3)"/>
        <cfvo type="formula" val="$Q$12-($Q$12*0.2)"/>
      </iconSet>
    </cfRule>
  </conditionalFormatting>
  <conditionalFormatting sqref="V24:V25">
    <cfRule type="iconSet" priority="161">
      <iconSet>
        <cfvo type="percent" val="0"/>
        <cfvo type="num" val="0.62"/>
        <cfvo type="num" val="0.75"/>
      </iconSet>
    </cfRule>
  </conditionalFormatting>
  <conditionalFormatting sqref="T24:T25">
    <cfRule type="iconSet" priority="160">
      <iconSet>
        <cfvo type="percent" val="0"/>
        <cfvo type="num" val="0.15"/>
        <cfvo type="num" val="0.3"/>
      </iconSet>
    </cfRule>
  </conditionalFormatting>
  <conditionalFormatting sqref="V24:V25">
    <cfRule type="iconSet" priority="159">
      <iconSet>
        <cfvo type="percent" val="0"/>
        <cfvo type="num" val="0.2"/>
        <cfvo type="num" val="0.4"/>
      </iconSet>
    </cfRule>
  </conditionalFormatting>
  <conditionalFormatting sqref="T24:T25">
    <cfRule type="iconSet" priority="158">
      <iconSet>
        <cfvo type="percent" val="0"/>
        <cfvo type="num" val="0.37"/>
        <cfvo type="num" val="0.5"/>
      </iconSet>
    </cfRule>
  </conditionalFormatting>
  <conditionalFormatting sqref="T24:T25">
    <cfRule type="iconSet" priority="157">
      <iconSet>
        <cfvo type="percent" val="0"/>
        <cfvo type="num" val="0.37"/>
        <cfvo type="num" val="0.5"/>
      </iconSet>
    </cfRule>
  </conditionalFormatting>
  <conditionalFormatting sqref="T24:T25">
    <cfRule type="iconSet" priority="156">
      <iconSet>
        <cfvo type="percent" val="0"/>
        <cfvo type="num" val="0.12"/>
        <cfvo type="num" val="0.25"/>
      </iconSet>
    </cfRule>
  </conditionalFormatting>
  <conditionalFormatting sqref="V24:V25">
    <cfRule type="iconSet" priority="155">
      <iconSet>
        <cfvo type="percent" val="0"/>
        <cfvo type="num" val="0.37"/>
        <cfvo type="num" val="0.5"/>
      </iconSet>
    </cfRule>
  </conditionalFormatting>
  <conditionalFormatting sqref="V24:V25">
    <cfRule type="iconSet" priority="154">
      <iconSet>
        <cfvo type="percent" val="0"/>
        <cfvo type="num" val="0.12"/>
        <cfvo type="num" val="0.25"/>
      </iconSet>
    </cfRule>
  </conditionalFormatting>
  <conditionalFormatting sqref="T24:T25">
    <cfRule type="iconSet" priority="164">
      <iconSet>
        <cfvo type="percent" val="0"/>
        <cfvo type="num" val="0.37"/>
        <cfvo type="num" val="0.5"/>
      </iconSet>
    </cfRule>
  </conditionalFormatting>
  <conditionalFormatting sqref="V24:V25">
    <cfRule type="iconSet" priority="165">
      <iconSet>
        <cfvo type="percent" val="0"/>
        <cfvo type="num" val="0.62"/>
        <cfvo type="num" val="0.75"/>
      </iconSet>
    </cfRule>
  </conditionalFormatting>
  <conditionalFormatting sqref="T24:T25">
    <cfRule type="iconSet" priority="166">
      <iconSet>
        <cfvo type="percent" val="0"/>
        <cfvo type="num" val="0.37"/>
        <cfvo type="num" val="0.5"/>
      </iconSet>
    </cfRule>
  </conditionalFormatting>
  <conditionalFormatting sqref="R24:R25">
    <cfRule type="iconSet" priority="152">
      <iconSet>
        <cfvo type="percent" val="0"/>
        <cfvo type="formula" val="$O$12-($O$12*0.3)"/>
        <cfvo type="formula" val="$O$12-($O$12*0.2)"/>
      </iconSet>
    </cfRule>
  </conditionalFormatting>
  <conditionalFormatting sqref="R24:R25">
    <cfRule type="iconSet" priority="151">
      <iconSet>
        <cfvo type="percent" val="0"/>
        <cfvo type="num" val="0.12"/>
        <cfvo type="num" val="0.25"/>
      </iconSet>
    </cfRule>
  </conditionalFormatting>
  <conditionalFormatting sqref="R24:R25">
    <cfRule type="iconSet" priority="150">
      <iconSet>
        <cfvo type="percent" val="0"/>
        <cfvo type="num" val="0.12"/>
        <cfvo type="num" val="0.25"/>
      </iconSet>
    </cfRule>
  </conditionalFormatting>
  <conditionalFormatting sqref="R24:R25">
    <cfRule type="iconSet" priority="149">
      <iconSet>
        <cfvo type="percent" val="0"/>
        <cfvo type="num" val="0.05"/>
        <cfvo type="num" val="0.1"/>
      </iconSet>
    </cfRule>
  </conditionalFormatting>
  <conditionalFormatting sqref="R24:R25">
    <cfRule type="iconSet" priority="148">
      <iconSet>
        <cfvo type="percent" val="0"/>
        <cfvo type="num" val="0.47"/>
        <cfvo type="num" val="0.95"/>
      </iconSet>
    </cfRule>
  </conditionalFormatting>
  <conditionalFormatting sqref="R24:R25">
    <cfRule type="iconSet" priority="153">
      <iconSet>
        <cfvo type="percent" val="0"/>
        <cfvo type="num" val="0.12"/>
        <cfvo type="num" val="0.25"/>
      </iconSet>
    </cfRule>
  </conditionalFormatting>
  <conditionalFormatting sqref="T24:T25">
    <cfRule type="iconSet" priority="167">
      <iconSet>
        <cfvo type="percent" val="0"/>
        <cfvo type="formula" val="$P$55-($P$55*0.3)"/>
        <cfvo type="formula" val="$P$55-($P$55*0.2)"/>
      </iconSet>
    </cfRule>
  </conditionalFormatting>
  <conditionalFormatting sqref="T24:T25">
    <cfRule type="iconSet" priority="168">
      <iconSet>
        <cfvo type="percent" val="0"/>
        <cfvo type="formula" val="$P$54-($P$54*0.3)"/>
        <cfvo type="formula" val="$P$54-($P$54*0.2)"/>
      </iconSet>
    </cfRule>
  </conditionalFormatting>
  <conditionalFormatting sqref="V24:V25">
    <cfRule type="iconSet" priority="169">
      <iconSet>
        <cfvo type="percent" val="0"/>
        <cfvo type="formula" val="$Q$56-($Q$56*0.3)"/>
        <cfvo type="formula" val="$Q$56-($Q$56*0.2)"/>
      </iconSet>
    </cfRule>
  </conditionalFormatting>
  <conditionalFormatting sqref="V24:V25">
    <cfRule type="iconSet" priority="170">
      <iconSet>
        <cfvo type="percent" val="0"/>
        <cfvo type="formula" val="$Q$55-($Q$55*0.3)"/>
        <cfvo type="formula" val="$Q$55-($Q$55*0.2)"/>
      </iconSet>
    </cfRule>
  </conditionalFormatting>
  <conditionalFormatting sqref="V24:V25">
    <cfRule type="iconSet" priority="171">
      <iconSet>
        <cfvo type="percent" val="0"/>
        <cfvo type="formula" val="$P$55-($P$55*0.3)"/>
        <cfvo type="formula" val="$P$55-($P$55*0.2)"/>
      </iconSet>
    </cfRule>
  </conditionalFormatting>
  <conditionalFormatting sqref="V24:V25">
    <cfRule type="iconSet" priority="172">
      <iconSet>
        <cfvo type="percent" val="0"/>
        <cfvo type="formula" val="$P$54-($P$54*0.3)"/>
        <cfvo type="formula" val="$P$54-($P$54*0.2)"/>
      </iconSet>
    </cfRule>
  </conditionalFormatting>
  <conditionalFormatting sqref="R24:R25">
    <cfRule type="iconSet" priority="173">
      <iconSet>
        <cfvo type="percent" val="0"/>
        <cfvo type="formula" val="$O$55-($O$55*0.3)"/>
        <cfvo type="formula" val="$O$55-($O$55*0.2)"/>
      </iconSet>
    </cfRule>
  </conditionalFormatting>
  <conditionalFormatting sqref="T27">
    <cfRule type="iconSet" priority="147">
      <iconSet>
        <cfvo type="percent" val="0"/>
        <cfvo type="num" val="0.16"/>
        <cfvo type="num" val="0.33"/>
      </iconSet>
    </cfRule>
  </conditionalFormatting>
  <conditionalFormatting sqref="V27">
    <cfRule type="iconSet" priority="146">
      <iconSet>
        <cfvo type="percent" val="0"/>
        <cfvo type="num" val="0.16"/>
        <cfvo type="num" val="0.33"/>
      </iconSet>
    </cfRule>
  </conditionalFormatting>
  <conditionalFormatting sqref="T28">
    <cfRule type="iconSet" priority="145">
      <iconSet>
        <cfvo type="percent" val="0"/>
        <cfvo type="num" val="0.16"/>
        <cfvo type="num" val="0.33"/>
      </iconSet>
    </cfRule>
  </conditionalFormatting>
  <conditionalFormatting sqref="V28">
    <cfRule type="iconSet" priority="144">
      <iconSet>
        <cfvo type="percent" val="0"/>
        <cfvo type="num" val="0.16"/>
        <cfvo type="num" val="0.33"/>
      </iconSet>
    </cfRule>
  </conditionalFormatting>
  <conditionalFormatting sqref="T26">
    <cfRule type="iconSet" priority="143">
      <iconSet>
        <cfvo type="percent" val="0"/>
        <cfvo type="num" val="0.16"/>
        <cfvo type="num" val="0.33"/>
      </iconSet>
    </cfRule>
  </conditionalFormatting>
  <conditionalFormatting sqref="T23">
    <cfRule type="iconSet" priority="140">
      <iconSet>
        <cfvo type="percent" val="0"/>
        <cfvo type="formula" val="#REF!-(#REF!*0.3)"/>
        <cfvo type="formula" val="#REF!-(#REF!*0.2)"/>
      </iconSet>
    </cfRule>
  </conditionalFormatting>
  <conditionalFormatting sqref="T23">
    <cfRule type="iconSet" priority="141">
      <iconSet>
        <cfvo type="percent" val="0"/>
        <cfvo type="num" val="0.37"/>
        <cfvo type="num" val="0.5"/>
      </iconSet>
    </cfRule>
  </conditionalFormatting>
  <conditionalFormatting sqref="T23">
    <cfRule type="iconSet" priority="142">
      <iconSet>
        <cfvo type="percent" val="0"/>
        <cfvo type="num" val="0.37"/>
        <cfvo type="num" val="0.5"/>
      </iconSet>
    </cfRule>
  </conditionalFormatting>
  <conditionalFormatting sqref="S22">
    <cfRule type="iconSet" priority="137">
      <iconSet>
        <cfvo type="percent" val="0"/>
        <cfvo type="formula" val="#REF!-(#REF!*0.3)"/>
        <cfvo type="formula" val="#REF!-(#REF!*0.2)"/>
      </iconSet>
    </cfRule>
  </conditionalFormatting>
  <conditionalFormatting sqref="S23">
    <cfRule type="iconSet" priority="136">
      <iconSet>
        <cfvo type="percent" val="0"/>
        <cfvo type="formula" val="#REF!-(#REF!*0.3)"/>
        <cfvo type="formula" val="#REF!-(#REF!*0.2)"/>
      </iconSet>
    </cfRule>
  </conditionalFormatting>
  <conditionalFormatting sqref="S21:S23">
    <cfRule type="iconSet" priority="138">
      <iconSet>
        <cfvo type="percent" val="0"/>
        <cfvo type="num" val="0.37"/>
        <cfvo type="num" val="0.5"/>
      </iconSet>
    </cfRule>
  </conditionalFormatting>
  <conditionalFormatting sqref="S22:S23">
    <cfRule type="iconSet" priority="139">
      <iconSet>
        <cfvo type="percent" val="0"/>
        <cfvo type="num" val="0.37"/>
        <cfvo type="num" val="0.5"/>
      </iconSet>
    </cfRule>
  </conditionalFormatting>
  <conditionalFormatting sqref="U23">
    <cfRule type="iconSet" priority="133">
      <iconSet>
        <cfvo type="percent" val="0"/>
        <cfvo type="formula" val="#REF!-(#REF!*0.3)"/>
        <cfvo type="formula" val="#REF!-(#REF!*0.2)"/>
      </iconSet>
    </cfRule>
  </conditionalFormatting>
  <conditionalFormatting sqref="U23">
    <cfRule type="iconSet" priority="134">
      <iconSet>
        <cfvo type="percent" val="0"/>
        <cfvo type="num" val="0.37"/>
        <cfvo type="num" val="0.5"/>
      </iconSet>
    </cfRule>
  </conditionalFormatting>
  <conditionalFormatting sqref="U23">
    <cfRule type="iconSet" priority="135">
      <iconSet>
        <cfvo type="percent" val="0"/>
        <cfvo type="num" val="0.37"/>
        <cfvo type="num" val="0.5"/>
      </iconSet>
    </cfRule>
  </conditionalFormatting>
  <conditionalFormatting sqref="U22">
    <cfRule type="iconSet" priority="130">
      <iconSet>
        <cfvo type="percent" val="0"/>
        <cfvo type="formula" val="#REF!-(#REF!*0.3)"/>
        <cfvo type="formula" val="#REF!-(#REF!*0.2)"/>
      </iconSet>
    </cfRule>
  </conditionalFormatting>
  <conditionalFormatting sqref="U22">
    <cfRule type="iconSet" priority="131">
      <iconSet>
        <cfvo type="percent" val="0"/>
        <cfvo type="num" val="0.37"/>
        <cfvo type="num" val="0.5"/>
      </iconSet>
    </cfRule>
  </conditionalFormatting>
  <conditionalFormatting sqref="U22">
    <cfRule type="iconSet" priority="132">
      <iconSet>
        <cfvo type="percent" val="0"/>
        <cfvo type="num" val="0.37"/>
        <cfvo type="num" val="0.5"/>
      </iconSet>
    </cfRule>
  </conditionalFormatting>
  <conditionalFormatting sqref="U21">
    <cfRule type="iconSet" priority="129">
      <iconSet>
        <cfvo type="percent" val="0"/>
        <cfvo type="num" val="0.37"/>
        <cfvo type="num" val="0.5"/>
      </iconSet>
    </cfRule>
  </conditionalFormatting>
  <conditionalFormatting sqref="W21">
    <cfRule type="iconSet" priority="128">
      <iconSet>
        <cfvo type="percent" val="0"/>
        <cfvo type="num" val="0.37"/>
        <cfvo type="num" val="0.5"/>
      </iconSet>
    </cfRule>
  </conditionalFormatting>
  <conditionalFormatting sqref="V21">
    <cfRule type="iconSet" priority="127">
      <iconSet>
        <cfvo type="percent" val="0"/>
        <cfvo type="num" val="0.37"/>
        <cfvo type="num" val="0.5"/>
      </iconSet>
    </cfRule>
  </conditionalFormatting>
  <conditionalFormatting sqref="V22">
    <cfRule type="iconSet" priority="124">
      <iconSet>
        <cfvo type="percent" val="0"/>
        <cfvo type="formula" val="#REF!-(#REF!*0.3)"/>
        <cfvo type="formula" val="#REF!-(#REF!*0.2)"/>
      </iconSet>
    </cfRule>
  </conditionalFormatting>
  <conditionalFormatting sqref="V22">
    <cfRule type="iconSet" priority="125">
      <iconSet>
        <cfvo type="percent" val="0"/>
        <cfvo type="num" val="0.37"/>
        <cfvo type="num" val="0.5"/>
      </iconSet>
    </cfRule>
  </conditionalFormatting>
  <conditionalFormatting sqref="V22">
    <cfRule type="iconSet" priority="126">
      <iconSet>
        <cfvo type="percent" val="0"/>
        <cfvo type="num" val="0.37"/>
        <cfvo type="num" val="0.5"/>
      </iconSet>
    </cfRule>
  </conditionalFormatting>
  <conditionalFormatting sqref="W22">
    <cfRule type="iconSet" priority="121">
      <iconSet>
        <cfvo type="percent" val="0"/>
        <cfvo type="formula" val="#REF!-(#REF!*0.3)"/>
        <cfvo type="formula" val="#REF!-(#REF!*0.2)"/>
      </iconSet>
    </cfRule>
  </conditionalFormatting>
  <conditionalFormatting sqref="W22">
    <cfRule type="iconSet" priority="122">
      <iconSet>
        <cfvo type="percent" val="0"/>
        <cfvo type="num" val="0.37"/>
        <cfvo type="num" val="0.5"/>
      </iconSet>
    </cfRule>
  </conditionalFormatting>
  <conditionalFormatting sqref="W22">
    <cfRule type="iconSet" priority="123">
      <iconSet>
        <cfvo type="percent" val="0"/>
        <cfvo type="num" val="0.37"/>
        <cfvo type="num" val="0.5"/>
      </iconSet>
    </cfRule>
  </conditionalFormatting>
  <conditionalFormatting sqref="W23">
    <cfRule type="iconSet" priority="118">
      <iconSet>
        <cfvo type="percent" val="0"/>
        <cfvo type="formula" val="#REF!-(#REF!*0.3)"/>
        <cfvo type="formula" val="#REF!-(#REF!*0.2)"/>
      </iconSet>
    </cfRule>
  </conditionalFormatting>
  <conditionalFormatting sqref="W23">
    <cfRule type="iconSet" priority="119">
      <iconSet>
        <cfvo type="percent" val="0"/>
        <cfvo type="num" val="0.37"/>
        <cfvo type="num" val="0.5"/>
      </iconSet>
    </cfRule>
  </conditionalFormatting>
  <conditionalFormatting sqref="W23">
    <cfRule type="iconSet" priority="120">
      <iconSet>
        <cfvo type="percent" val="0"/>
        <cfvo type="num" val="0.37"/>
        <cfvo type="num" val="0.5"/>
      </iconSet>
    </cfRule>
  </conditionalFormatting>
  <conditionalFormatting sqref="V23">
    <cfRule type="iconSet" priority="115">
      <iconSet>
        <cfvo type="percent" val="0"/>
        <cfvo type="formula" val="#REF!-(#REF!*0.3)"/>
        <cfvo type="formula" val="#REF!-(#REF!*0.2)"/>
      </iconSet>
    </cfRule>
  </conditionalFormatting>
  <conditionalFormatting sqref="V23">
    <cfRule type="iconSet" priority="116">
      <iconSet>
        <cfvo type="percent" val="0"/>
        <cfvo type="num" val="0.37"/>
        <cfvo type="num" val="0.5"/>
      </iconSet>
    </cfRule>
  </conditionalFormatting>
  <conditionalFormatting sqref="V23">
    <cfRule type="iconSet" priority="117">
      <iconSet>
        <cfvo type="percent" val="0"/>
        <cfvo type="num" val="0.37"/>
        <cfvo type="num" val="0.5"/>
      </iconSet>
    </cfRule>
  </conditionalFormatting>
  <conditionalFormatting sqref="T21:T22">
    <cfRule type="iconSet" priority="114">
      <iconSet>
        <cfvo type="percent" val="0"/>
        <cfvo type="num" val="0.12"/>
        <cfvo type="num" val="0.25"/>
      </iconSet>
    </cfRule>
  </conditionalFormatting>
  <conditionalFormatting sqref="V36">
    <cfRule type="iconSet" priority="112">
      <iconSet>
        <cfvo type="percent" val="0"/>
        <cfvo type="formula" val="#REF!-(#REF!*0.3)"/>
        <cfvo type="formula" val="#REF!-(#REF!*0.2)"/>
      </iconSet>
    </cfRule>
  </conditionalFormatting>
  <conditionalFormatting sqref="V36">
    <cfRule type="iconSet" priority="113">
      <iconSet>
        <cfvo type="percent" val="0"/>
        <cfvo type="num" val="0.37"/>
        <cfvo type="num" val="0.5"/>
      </iconSet>
    </cfRule>
  </conditionalFormatting>
  <conditionalFormatting sqref="T14">
    <cfRule type="iconSet" priority="109">
      <iconSet>
        <cfvo type="percent" val="0"/>
        <cfvo type="formula" val="$P$12-($P$12*0.3)"/>
        <cfvo type="formula" val="$P$12-($P$12*0.2)"/>
      </iconSet>
    </cfRule>
  </conditionalFormatting>
  <conditionalFormatting sqref="T14">
    <cfRule type="iconSet" priority="110">
      <iconSet>
        <cfvo type="percent" val="0"/>
        <cfvo type="num" val="0.37"/>
        <cfvo type="num" val="0.5"/>
      </iconSet>
    </cfRule>
  </conditionalFormatting>
  <conditionalFormatting sqref="T14">
    <cfRule type="iconSet" priority="111">
      <iconSet>
        <cfvo type="percent" val="0"/>
        <cfvo type="num" val="0.37"/>
        <cfvo type="num" val="0.5"/>
      </iconSet>
    </cfRule>
  </conditionalFormatting>
  <conditionalFormatting sqref="V14">
    <cfRule type="iconSet" priority="102">
      <iconSet>
        <cfvo type="percent" val="0"/>
        <cfvo type="formula" val="$Q$12-($Q$12*0.3)"/>
        <cfvo type="formula" val="$Q$12-($Q$12*0.2)"/>
      </iconSet>
    </cfRule>
  </conditionalFormatting>
  <conditionalFormatting sqref="V14">
    <cfRule type="iconSet" priority="101">
      <iconSet>
        <cfvo type="percent" val="0"/>
        <cfvo type="num" val="0.62"/>
        <cfvo type="num" val="0.75"/>
      </iconSet>
    </cfRule>
  </conditionalFormatting>
  <conditionalFormatting sqref="V14">
    <cfRule type="iconSet" priority="100">
      <iconSet>
        <cfvo type="percent" val="0"/>
        <cfvo type="num" val="0.37"/>
        <cfvo type="num" val="0.5"/>
      </iconSet>
    </cfRule>
  </conditionalFormatting>
  <conditionalFormatting sqref="V14">
    <cfRule type="iconSet" priority="99">
      <iconSet>
        <cfvo type="percent" val="0"/>
        <cfvo type="num" val="0.12"/>
        <cfvo type="num" val="0.25"/>
      </iconSet>
    </cfRule>
  </conditionalFormatting>
  <conditionalFormatting sqref="V14">
    <cfRule type="iconSet" priority="103">
      <iconSet>
        <cfvo type="percent" val="0"/>
        <cfvo type="num" val="0.2"/>
        <cfvo type="num" val="0.4"/>
      </iconSet>
    </cfRule>
  </conditionalFormatting>
  <conditionalFormatting sqref="V14">
    <cfRule type="iconSet" priority="104">
      <iconSet>
        <cfvo type="percent" val="0"/>
        <cfvo type="num" val="0.62"/>
        <cfvo type="num" val="0.75"/>
      </iconSet>
    </cfRule>
  </conditionalFormatting>
  <conditionalFormatting sqref="V14">
    <cfRule type="iconSet" priority="105">
      <iconSet>
        <cfvo type="percent" val="0"/>
        <cfvo type="formula" val="#REF!-(#REF!*0.3)"/>
        <cfvo type="formula" val="#REF!-(#REF!*0.2)"/>
      </iconSet>
    </cfRule>
  </conditionalFormatting>
  <conditionalFormatting sqref="V14">
    <cfRule type="iconSet" priority="106">
      <iconSet>
        <cfvo type="percent" val="0"/>
        <cfvo type="formula" val="#REF!-(#REF!*0.3)"/>
        <cfvo type="formula" val="#REF!-(#REF!*0.2)"/>
      </iconSet>
    </cfRule>
  </conditionalFormatting>
  <conditionalFormatting sqref="V14">
    <cfRule type="iconSet" priority="107">
      <iconSet>
        <cfvo type="percent" val="0"/>
        <cfvo type="formula" val="#REF!-(#REF!*0.3)"/>
        <cfvo type="formula" val="#REF!-(#REF!*0.2)"/>
      </iconSet>
    </cfRule>
  </conditionalFormatting>
  <conditionalFormatting sqref="V14">
    <cfRule type="iconSet" priority="108">
      <iconSet>
        <cfvo type="percent" val="0"/>
        <cfvo type="formula" val="#REF!-(#REF!*0.3)"/>
        <cfvo type="formula" val="#REF!-(#REF!*0.2)"/>
      </iconSet>
    </cfRule>
  </conditionalFormatting>
  <conditionalFormatting sqref="T17:T19">
    <cfRule type="iconSet" priority="77">
      <iconSet>
        <cfvo type="percent" val="0"/>
        <cfvo type="formula" val="$P$12-($P$12*0.3)"/>
        <cfvo type="formula" val="$P$12-($P$12*0.2)"/>
      </iconSet>
    </cfRule>
  </conditionalFormatting>
  <conditionalFormatting sqref="V17:V19">
    <cfRule type="iconSet" priority="76">
      <iconSet>
        <cfvo type="percent" val="0"/>
        <cfvo type="formula" val="$Q$12-($Q$12*0.3)"/>
        <cfvo type="formula" val="$Q$12-($Q$12*0.2)"/>
      </iconSet>
    </cfRule>
  </conditionalFormatting>
  <conditionalFormatting sqref="V17:V19">
    <cfRule type="iconSet" priority="75">
      <iconSet>
        <cfvo type="percent" val="0"/>
        <cfvo type="num" val="0.62"/>
        <cfvo type="num" val="0.75"/>
      </iconSet>
    </cfRule>
  </conditionalFormatting>
  <conditionalFormatting sqref="T20">
    <cfRule type="iconSet" priority="74">
      <iconSet>
        <cfvo type="percent" val="0"/>
        <cfvo type="num" val="0.37"/>
        <cfvo type="num" val="0.5"/>
      </iconSet>
    </cfRule>
  </conditionalFormatting>
  <conditionalFormatting sqref="T20">
    <cfRule type="iconSet" priority="73">
      <iconSet>
        <cfvo type="percent" val="0"/>
        <cfvo type="formula" val="#REF!-(#REF!*0.3)"/>
        <cfvo type="formula" val="#REF!-(#REF!*0.2)"/>
      </iconSet>
    </cfRule>
  </conditionalFormatting>
  <conditionalFormatting sqref="T20">
    <cfRule type="iconSet" priority="72">
      <iconSet>
        <cfvo type="percent" val="0"/>
        <cfvo type="num" val="0.12"/>
        <cfvo type="num" val="0.25"/>
      </iconSet>
    </cfRule>
  </conditionalFormatting>
  <conditionalFormatting sqref="T17:T19">
    <cfRule type="iconSet" priority="71">
      <iconSet>
        <cfvo type="percent" val="0"/>
        <cfvo type="num" val="0.37"/>
        <cfvo type="num" val="0.5"/>
      </iconSet>
    </cfRule>
  </conditionalFormatting>
  <conditionalFormatting sqref="T17:T19">
    <cfRule type="iconSet" priority="70">
      <iconSet>
        <cfvo type="percent" val="0"/>
        <cfvo type="num" val="0.12"/>
        <cfvo type="num" val="0.25"/>
      </iconSet>
    </cfRule>
  </conditionalFormatting>
  <conditionalFormatting sqref="V17:V19">
    <cfRule type="iconSet" priority="69">
      <iconSet>
        <cfvo type="percent" val="0"/>
        <cfvo type="num" val="0.37"/>
        <cfvo type="num" val="0.5"/>
      </iconSet>
    </cfRule>
  </conditionalFormatting>
  <conditionalFormatting sqref="V17:V19">
    <cfRule type="iconSet" priority="68">
      <iconSet>
        <cfvo type="percent" val="0"/>
        <cfvo type="num" val="0.12"/>
        <cfvo type="num" val="0.25"/>
      </iconSet>
    </cfRule>
  </conditionalFormatting>
  <conditionalFormatting sqref="T15">
    <cfRule type="iconSet" priority="67">
      <iconSet>
        <cfvo type="percent" val="0"/>
        <cfvo type="formula" val="$P$12-($P$12*0.3)"/>
        <cfvo type="formula" val="$P$12-($P$12*0.2)"/>
      </iconSet>
    </cfRule>
  </conditionalFormatting>
  <conditionalFormatting sqref="T16">
    <cfRule type="iconSet" priority="66">
      <iconSet>
        <cfvo type="percent" val="0"/>
        <cfvo type="formula" val="$P$17-($P$17*0.3)"/>
        <cfvo type="formula" val="$P$17-($P$17*0.2)"/>
      </iconSet>
    </cfRule>
  </conditionalFormatting>
  <conditionalFormatting sqref="T20">
    <cfRule type="iconSet" priority="78">
      <iconSet>
        <cfvo type="percent" val="0"/>
        <cfvo type="formula" val="#REF!-(#REF!*0.3)"/>
        <cfvo type="formula" val="#REF!-(#REF!*0.2)"/>
      </iconSet>
    </cfRule>
  </conditionalFormatting>
  <conditionalFormatting sqref="T17:T19">
    <cfRule type="iconSet" priority="79">
      <iconSet>
        <cfvo type="percent" val="0"/>
        <cfvo type="num" val="0.15"/>
        <cfvo type="num" val="0.3"/>
      </iconSet>
    </cfRule>
  </conditionalFormatting>
  <conditionalFormatting sqref="V17:V19">
    <cfRule type="iconSet" priority="80">
      <iconSet>
        <cfvo type="percent" val="0"/>
        <cfvo type="num" val="0.2"/>
        <cfvo type="num" val="0.4"/>
      </iconSet>
    </cfRule>
  </conditionalFormatting>
  <conditionalFormatting sqref="T17:T19">
    <cfRule type="iconSet" priority="81">
      <iconSet>
        <cfvo type="percent" val="0"/>
        <cfvo type="num" val="0.37"/>
        <cfvo type="num" val="0.5"/>
      </iconSet>
    </cfRule>
  </conditionalFormatting>
  <conditionalFormatting sqref="T20">
    <cfRule type="iconSet" priority="82">
      <iconSet>
        <cfvo type="percent" val="0"/>
        <cfvo type="formula" val="#REF!-(#REF!*0.3)"/>
        <cfvo type="formula" val="#REF!-(#REF!*0.2)"/>
      </iconSet>
    </cfRule>
  </conditionalFormatting>
  <conditionalFormatting sqref="T20">
    <cfRule type="iconSet" priority="83">
      <iconSet>
        <cfvo type="percent" val="0"/>
        <cfvo type="formula" val="#REF!-(#REF!*0.3)"/>
        <cfvo type="formula" val="#REF!-(#REF!*0.2)"/>
      </iconSet>
    </cfRule>
  </conditionalFormatting>
  <conditionalFormatting sqref="T17:T20">
    <cfRule type="iconSet" priority="84">
      <iconSet>
        <cfvo type="percent" val="0"/>
        <cfvo type="num" val="0.37"/>
        <cfvo type="num" val="0.5"/>
      </iconSet>
    </cfRule>
  </conditionalFormatting>
  <conditionalFormatting sqref="V17:V19">
    <cfRule type="iconSet" priority="85">
      <iconSet>
        <cfvo type="percent" val="0"/>
        <cfvo type="num" val="0.62"/>
        <cfvo type="num" val="0.75"/>
      </iconSet>
    </cfRule>
  </conditionalFormatting>
  <conditionalFormatting sqref="T17:T20">
    <cfRule type="iconSet" priority="86">
      <iconSet>
        <cfvo type="percent" val="0"/>
        <cfvo type="num" val="0.37"/>
        <cfvo type="num" val="0.5"/>
      </iconSet>
    </cfRule>
  </conditionalFormatting>
  <conditionalFormatting sqref="T20">
    <cfRule type="iconSet" priority="87">
      <iconSet>
        <cfvo type="percent" val="0"/>
        <cfvo type="num" val="0.37"/>
        <cfvo type="num" val="0.5"/>
      </iconSet>
    </cfRule>
  </conditionalFormatting>
  <conditionalFormatting sqref="T20">
    <cfRule type="iconSet" priority="88">
      <iconSet>
        <cfvo type="percent" val="0"/>
        <cfvo type="num" val="0.25"/>
        <cfvo type="num" val="0.5"/>
      </iconSet>
    </cfRule>
  </conditionalFormatting>
  <conditionalFormatting sqref="T20">
    <cfRule type="iconSet" priority="89">
      <iconSet>
        <cfvo type="percent" val="0"/>
        <cfvo type="formula" val="#REF!-(#REF!*0.3)"/>
        <cfvo type="formula" val="#REF!-(#REF!*0.2)"/>
      </iconSet>
    </cfRule>
  </conditionalFormatting>
  <conditionalFormatting sqref="T17:T19">
    <cfRule type="iconSet" priority="90">
      <iconSet>
        <cfvo type="percent" val="0"/>
        <cfvo type="formula" val="#REF!-(#REF!*0.3)"/>
        <cfvo type="formula" val="#REF!-(#REF!*0.2)"/>
      </iconSet>
    </cfRule>
  </conditionalFormatting>
  <conditionalFormatting sqref="T17:T19">
    <cfRule type="iconSet" priority="91">
      <iconSet>
        <cfvo type="percent" val="0"/>
        <cfvo type="formula" val="#REF!-(#REF!*0.3)"/>
        <cfvo type="formula" val="#REF!-(#REF!*0.2)"/>
      </iconSet>
    </cfRule>
  </conditionalFormatting>
  <conditionalFormatting sqref="V17:V19">
    <cfRule type="iconSet" priority="92">
      <iconSet>
        <cfvo type="percent" val="0"/>
        <cfvo type="formula" val="#REF!-(#REF!*0.3)"/>
        <cfvo type="formula" val="#REF!-(#REF!*0.2)"/>
      </iconSet>
    </cfRule>
  </conditionalFormatting>
  <conditionalFormatting sqref="V17:V19">
    <cfRule type="iconSet" priority="93">
      <iconSet>
        <cfvo type="percent" val="0"/>
        <cfvo type="formula" val="#REF!-(#REF!*0.3)"/>
        <cfvo type="formula" val="#REF!-(#REF!*0.2)"/>
      </iconSet>
    </cfRule>
  </conditionalFormatting>
  <conditionalFormatting sqref="V17:V19">
    <cfRule type="iconSet" priority="94">
      <iconSet>
        <cfvo type="percent" val="0"/>
        <cfvo type="formula" val="#REF!-(#REF!*0.3)"/>
        <cfvo type="formula" val="#REF!-(#REF!*0.2)"/>
      </iconSet>
    </cfRule>
  </conditionalFormatting>
  <conditionalFormatting sqref="V17:V19">
    <cfRule type="iconSet" priority="95">
      <iconSet>
        <cfvo type="percent" val="0"/>
        <cfvo type="formula" val="#REF!-(#REF!*0.3)"/>
        <cfvo type="formula" val="#REF!-(#REF!*0.2)"/>
      </iconSet>
    </cfRule>
  </conditionalFormatting>
  <conditionalFormatting sqref="T20">
    <cfRule type="iconSet" priority="96">
      <iconSet>
        <cfvo type="percent" val="0"/>
        <cfvo type="formula" val="#REF!-(#REF!*0.3)"/>
        <cfvo type="formula" val="#REF!-(#REF!*0.2)"/>
      </iconSet>
    </cfRule>
  </conditionalFormatting>
  <conditionalFormatting sqref="T15:T16">
    <cfRule type="iconSet" priority="97">
      <iconSet>
        <cfvo type="percent" val="0"/>
        <cfvo type="num" val="0.37"/>
        <cfvo type="num" val="0.5"/>
      </iconSet>
    </cfRule>
  </conditionalFormatting>
  <conditionalFormatting sqref="T15:T16">
    <cfRule type="iconSet" priority="98">
      <iconSet>
        <cfvo type="percent" val="0"/>
        <cfvo type="num" val="0.37"/>
        <cfvo type="num" val="0.5"/>
      </iconSet>
    </cfRule>
  </conditionalFormatting>
  <conditionalFormatting sqref="U20">
    <cfRule type="iconSet" priority="58">
      <iconSet>
        <cfvo type="percent" val="0"/>
        <cfvo type="num" val="0.62"/>
        <cfvo type="num" val="0.75"/>
      </iconSet>
    </cfRule>
  </conditionalFormatting>
  <conditionalFormatting sqref="U20">
    <cfRule type="iconSet" priority="59">
      <iconSet>
        <cfvo type="percent" val="0"/>
        <cfvo type="formula" val="#REF!-(#REF!*0.3)"/>
        <cfvo type="formula" val="#REF!-(#REF!*0.2)"/>
      </iconSet>
    </cfRule>
  </conditionalFormatting>
  <conditionalFormatting sqref="U20">
    <cfRule type="iconSet" priority="60">
      <iconSet>
        <cfvo type="percent" val="0"/>
        <cfvo type="formula" val="#REF!-(#REF!*0.3)"/>
        <cfvo type="formula" val="#REF!-(#REF!*0.2)"/>
      </iconSet>
    </cfRule>
  </conditionalFormatting>
  <conditionalFormatting sqref="U20">
    <cfRule type="iconSet" priority="61">
      <iconSet>
        <cfvo type="percent" val="0"/>
        <cfvo type="num" val="0.62"/>
        <cfvo type="num" val="0.75"/>
      </iconSet>
    </cfRule>
  </conditionalFormatting>
  <conditionalFormatting sqref="U20">
    <cfRule type="iconSet" priority="62">
      <iconSet>
        <cfvo type="percent" val="0"/>
        <cfvo type="formula" val="#REF!-(#REF!*0.3)"/>
        <cfvo type="formula" val="#REF!-(#REF!*0.2)"/>
      </iconSet>
    </cfRule>
  </conditionalFormatting>
  <conditionalFormatting sqref="U20">
    <cfRule type="iconSet" priority="63">
      <iconSet>
        <cfvo type="percent" val="0"/>
        <cfvo type="num" val="0.62"/>
        <cfvo type="num" val="0.75"/>
      </iconSet>
    </cfRule>
  </conditionalFormatting>
  <conditionalFormatting sqref="U20">
    <cfRule type="iconSet" priority="64">
      <iconSet>
        <cfvo type="percent" val="0"/>
        <cfvo type="num" val="#REF!"/>
        <cfvo type="num" val="#REF!"/>
      </iconSet>
    </cfRule>
  </conditionalFormatting>
  <conditionalFormatting sqref="U20">
    <cfRule type="iconSet" priority="65">
      <iconSet>
        <cfvo type="percent" val="0"/>
        <cfvo type="formula" val="#REF!-(#REF!*0.3)"/>
        <cfvo type="formula" val="#REF!-(#REF!*0.2)"/>
      </iconSet>
    </cfRule>
  </conditionalFormatting>
  <conditionalFormatting sqref="V15">
    <cfRule type="iconSet" priority="51">
      <iconSet>
        <cfvo type="percent" val="0"/>
        <cfvo type="formula" val="$Q$12-($Q$12*0.3)"/>
        <cfvo type="formula" val="$Q$12-($Q$12*0.2)"/>
      </iconSet>
    </cfRule>
  </conditionalFormatting>
  <conditionalFormatting sqref="V15">
    <cfRule type="iconSet" priority="50">
      <iconSet>
        <cfvo type="percent" val="0"/>
        <cfvo type="num" val="0.62"/>
        <cfvo type="num" val="0.75"/>
      </iconSet>
    </cfRule>
  </conditionalFormatting>
  <conditionalFormatting sqref="V15">
    <cfRule type="iconSet" priority="49">
      <iconSet>
        <cfvo type="percent" val="0"/>
        <cfvo type="num" val="0.37"/>
        <cfvo type="num" val="0.5"/>
      </iconSet>
    </cfRule>
  </conditionalFormatting>
  <conditionalFormatting sqref="V15">
    <cfRule type="iconSet" priority="48">
      <iconSet>
        <cfvo type="percent" val="0"/>
        <cfvo type="num" val="0.12"/>
        <cfvo type="num" val="0.25"/>
      </iconSet>
    </cfRule>
  </conditionalFormatting>
  <conditionalFormatting sqref="V15">
    <cfRule type="iconSet" priority="52">
      <iconSet>
        <cfvo type="percent" val="0"/>
        <cfvo type="num" val="0.2"/>
        <cfvo type="num" val="0.4"/>
      </iconSet>
    </cfRule>
  </conditionalFormatting>
  <conditionalFormatting sqref="V15">
    <cfRule type="iconSet" priority="53">
      <iconSet>
        <cfvo type="percent" val="0"/>
        <cfvo type="num" val="0.62"/>
        <cfvo type="num" val="0.75"/>
      </iconSet>
    </cfRule>
  </conditionalFormatting>
  <conditionalFormatting sqref="V15">
    <cfRule type="iconSet" priority="54">
      <iconSet>
        <cfvo type="percent" val="0"/>
        <cfvo type="formula" val="#REF!-(#REF!*0.3)"/>
        <cfvo type="formula" val="#REF!-(#REF!*0.2)"/>
      </iconSet>
    </cfRule>
  </conditionalFormatting>
  <conditionalFormatting sqref="V15">
    <cfRule type="iconSet" priority="55">
      <iconSet>
        <cfvo type="percent" val="0"/>
        <cfvo type="formula" val="#REF!-(#REF!*0.3)"/>
        <cfvo type="formula" val="#REF!-(#REF!*0.2)"/>
      </iconSet>
    </cfRule>
  </conditionalFormatting>
  <conditionalFormatting sqref="V15">
    <cfRule type="iconSet" priority="56">
      <iconSet>
        <cfvo type="percent" val="0"/>
        <cfvo type="formula" val="#REF!-(#REF!*0.3)"/>
        <cfvo type="formula" val="#REF!-(#REF!*0.2)"/>
      </iconSet>
    </cfRule>
  </conditionalFormatting>
  <conditionalFormatting sqref="V15">
    <cfRule type="iconSet" priority="57">
      <iconSet>
        <cfvo type="percent" val="0"/>
        <cfvo type="formula" val="#REF!-(#REF!*0.3)"/>
        <cfvo type="formula" val="#REF!-(#REF!*0.2)"/>
      </iconSet>
    </cfRule>
  </conditionalFormatting>
  <conditionalFormatting sqref="V16">
    <cfRule type="iconSet" priority="41">
      <iconSet>
        <cfvo type="percent" val="0"/>
        <cfvo type="formula" val="$Q$12-($Q$12*0.3)"/>
        <cfvo type="formula" val="$Q$12-($Q$12*0.2)"/>
      </iconSet>
    </cfRule>
  </conditionalFormatting>
  <conditionalFormatting sqref="V16">
    <cfRule type="iconSet" priority="40">
      <iconSet>
        <cfvo type="percent" val="0"/>
        <cfvo type="num" val="0.62"/>
        <cfvo type="num" val="0.75"/>
      </iconSet>
    </cfRule>
  </conditionalFormatting>
  <conditionalFormatting sqref="V16">
    <cfRule type="iconSet" priority="39">
      <iconSet>
        <cfvo type="percent" val="0"/>
        <cfvo type="num" val="0.37"/>
        <cfvo type="num" val="0.5"/>
      </iconSet>
    </cfRule>
  </conditionalFormatting>
  <conditionalFormatting sqref="V16">
    <cfRule type="iconSet" priority="38">
      <iconSet>
        <cfvo type="percent" val="0"/>
        <cfvo type="num" val="0.12"/>
        <cfvo type="num" val="0.25"/>
      </iconSet>
    </cfRule>
  </conditionalFormatting>
  <conditionalFormatting sqref="V16">
    <cfRule type="iconSet" priority="42">
      <iconSet>
        <cfvo type="percent" val="0"/>
        <cfvo type="num" val="0.2"/>
        <cfvo type="num" val="0.4"/>
      </iconSet>
    </cfRule>
  </conditionalFormatting>
  <conditionalFormatting sqref="V16">
    <cfRule type="iconSet" priority="43">
      <iconSet>
        <cfvo type="percent" val="0"/>
        <cfvo type="num" val="0.62"/>
        <cfvo type="num" val="0.75"/>
      </iconSet>
    </cfRule>
  </conditionalFormatting>
  <conditionalFormatting sqref="V16">
    <cfRule type="iconSet" priority="44">
      <iconSet>
        <cfvo type="percent" val="0"/>
        <cfvo type="formula" val="#REF!-(#REF!*0.3)"/>
        <cfvo type="formula" val="#REF!-(#REF!*0.2)"/>
      </iconSet>
    </cfRule>
  </conditionalFormatting>
  <conditionalFormatting sqref="V16">
    <cfRule type="iconSet" priority="45">
      <iconSet>
        <cfvo type="percent" val="0"/>
        <cfvo type="formula" val="#REF!-(#REF!*0.3)"/>
        <cfvo type="formula" val="#REF!-(#REF!*0.2)"/>
      </iconSet>
    </cfRule>
  </conditionalFormatting>
  <conditionalFormatting sqref="V16">
    <cfRule type="iconSet" priority="46">
      <iconSet>
        <cfvo type="percent" val="0"/>
        <cfvo type="formula" val="#REF!-(#REF!*0.3)"/>
        <cfvo type="formula" val="#REF!-(#REF!*0.2)"/>
      </iconSet>
    </cfRule>
  </conditionalFormatting>
  <conditionalFormatting sqref="V16">
    <cfRule type="iconSet" priority="47">
      <iconSet>
        <cfvo type="percent" val="0"/>
        <cfvo type="formula" val="#REF!-(#REF!*0.3)"/>
        <cfvo type="formula" val="#REF!-(#REF!*0.2)"/>
      </iconSet>
    </cfRule>
  </conditionalFormatting>
  <conditionalFormatting sqref="V20">
    <cfRule type="iconSet" priority="31">
      <iconSet>
        <cfvo type="percent" val="0"/>
        <cfvo type="formula" val="$Q$12-($Q$12*0.3)"/>
        <cfvo type="formula" val="$Q$12-($Q$12*0.2)"/>
      </iconSet>
    </cfRule>
  </conditionalFormatting>
  <conditionalFormatting sqref="V20">
    <cfRule type="iconSet" priority="30">
      <iconSet>
        <cfvo type="percent" val="0"/>
        <cfvo type="num" val="0.62"/>
        <cfvo type="num" val="0.75"/>
      </iconSet>
    </cfRule>
  </conditionalFormatting>
  <conditionalFormatting sqref="V20">
    <cfRule type="iconSet" priority="29">
      <iconSet>
        <cfvo type="percent" val="0"/>
        <cfvo type="num" val="0.37"/>
        <cfvo type="num" val="0.5"/>
      </iconSet>
    </cfRule>
  </conditionalFormatting>
  <conditionalFormatting sqref="V20">
    <cfRule type="iconSet" priority="28">
      <iconSet>
        <cfvo type="percent" val="0"/>
        <cfvo type="num" val="0.12"/>
        <cfvo type="num" val="0.25"/>
      </iconSet>
    </cfRule>
  </conditionalFormatting>
  <conditionalFormatting sqref="V20">
    <cfRule type="iconSet" priority="32">
      <iconSet>
        <cfvo type="percent" val="0"/>
        <cfvo type="num" val="0.2"/>
        <cfvo type="num" val="0.4"/>
      </iconSet>
    </cfRule>
  </conditionalFormatting>
  <conditionalFormatting sqref="V20">
    <cfRule type="iconSet" priority="33">
      <iconSet>
        <cfvo type="percent" val="0"/>
        <cfvo type="num" val="0.62"/>
        <cfvo type="num" val="0.75"/>
      </iconSet>
    </cfRule>
  </conditionalFormatting>
  <conditionalFormatting sqref="V20">
    <cfRule type="iconSet" priority="34">
      <iconSet>
        <cfvo type="percent" val="0"/>
        <cfvo type="formula" val="#REF!-(#REF!*0.3)"/>
        <cfvo type="formula" val="#REF!-(#REF!*0.2)"/>
      </iconSet>
    </cfRule>
  </conditionalFormatting>
  <conditionalFormatting sqref="V20">
    <cfRule type="iconSet" priority="35">
      <iconSet>
        <cfvo type="percent" val="0"/>
        <cfvo type="formula" val="#REF!-(#REF!*0.3)"/>
        <cfvo type="formula" val="#REF!-(#REF!*0.2)"/>
      </iconSet>
    </cfRule>
  </conditionalFormatting>
  <conditionalFormatting sqref="V20">
    <cfRule type="iconSet" priority="36">
      <iconSet>
        <cfvo type="percent" val="0"/>
        <cfvo type="formula" val="#REF!-(#REF!*0.3)"/>
        <cfvo type="formula" val="#REF!-(#REF!*0.2)"/>
      </iconSet>
    </cfRule>
  </conditionalFormatting>
  <conditionalFormatting sqref="V20">
    <cfRule type="iconSet" priority="37">
      <iconSet>
        <cfvo type="percent" val="0"/>
        <cfvo type="formula" val="#REF!-(#REF!*0.3)"/>
        <cfvo type="formula" val="#REF!-(#REF!*0.2)"/>
      </iconSet>
    </cfRule>
  </conditionalFormatting>
  <conditionalFormatting sqref="V26">
    <cfRule type="iconSet" priority="27">
      <iconSet>
        <cfvo type="percent" val="0"/>
        <cfvo type="num" val="0.16"/>
        <cfvo type="num" val="0.33"/>
      </iconSet>
    </cfRule>
  </conditionalFormatting>
  <conditionalFormatting sqref="T34">
    <cfRule type="iconSet" priority="26">
      <iconSet>
        <cfvo type="percent" val="0"/>
        <cfvo type="num" val="0.12"/>
        <cfvo type="num" val="0.25"/>
      </iconSet>
    </cfRule>
  </conditionalFormatting>
  <conditionalFormatting sqref="T34">
    <cfRule type="iconSet" priority="15">
      <iconSet>
        <cfvo type="percent" val="0"/>
        <cfvo type="num" val="0.12"/>
        <cfvo type="num" val="0.25"/>
      </iconSet>
    </cfRule>
  </conditionalFormatting>
  <conditionalFormatting sqref="T34">
    <cfRule type="iconSet" priority="14">
      <iconSet>
        <cfvo type="percent" val="0"/>
        <cfvo type="formula" val="#REF!-(#REF!*0.3)"/>
        <cfvo type="formula" val="#REF!-(#REF!*0.2)"/>
      </iconSet>
    </cfRule>
  </conditionalFormatting>
  <conditionalFormatting sqref="T34">
    <cfRule type="iconSet" priority="16">
      <iconSet>
        <cfvo type="percent" val="0"/>
        <cfvo type="formula" val="#REF!-(#REF!*0.3)"/>
        <cfvo type="formula" val="#REF!-(#REF!*0.2)"/>
      </iconSet>
    </cfRule>
  </conditionalFormatting>
  <conditionalFormatting sqref="T34">
    <cfRule type="iconSet" priority="17">
      <iconSet>
        <cfvo type="percent" val="0"/>
        <cfvo type="formula" val="#REF!-(#REF!*0.3)"/>
        <cfvo type="formula" val="#REF!-(#REF!*0.2)"/>
      </iconSet>
    </cfRule>
  </conditionalFormatting>
  <conditionalFormatting sqref="T34">
    <cfRule type="iconSet" priority="18">
      <iconSet>
        <cfvo type="percent" val="0"/>
        <cfvo type="formula" val="#REF!-(#REF!*0.3)"/>
        <cfvo type="formula" val="#REF!-(#REF!*0.2)"/>
      </iconSet>
    </cfRule>
  </conditionalFormatting>
  <conditionalFormatting sqref="T34">
    <cfRule type="iconSet" priority="19">
      <iconSet>
        <cfvo type="percent" val="0"/>
        <cfvo type="formula" val="#REF!-(#REF!*0.3)"/>
        <cfvo type="formula" val="#REF!-(#REF!*0.2)"/>
      </iconSet>
    </cfRule>
  </conditionalFormatting>
  <conditionalFormatting sqref="T34">
    <cfRule type="iconSet" priority="20">
      <iconSet>
        <cfvo type="percent" val="0"/>
        <cfvo type="num" val="0.12"/>
        <cfvo type="num" val="0.25"/>
      </iconSet>
    </cfRule>
  </conditionalFormatting>
  <conditionalFormatting sqref="T34">
    <cfRule type="iconSet" priority="21">
      <iconSet>
        <cfvo type="percent" val="0"/>
        <cfvo type="formula" val="#REF!-(#REF!*0.3)"/>
        <cfvo type="formula" val="#REF!-(#REF!*0.2)"/>
      </iconSet>
    </cfRule>
  </conditionalFormatting>
  <conditionalFormatting sqref="T34">
    <cfRule type="iconSet" priority="22">
      <iconSet>
        <cfvo type="percent" val="0"/>
        <cfvo type="num" val="0.12"/>
        <cfvo type="num" val="0.25"/>
      </iconSet>
    </cfRule>
  </conditionalFormatting>
  <conditionalFormatting sqref="T34">
    <cfRule type="iconSet" priority="23">
      <iconSet>
        <cfvo type="percent" val="0"/>
        <cfvo type="formula" val="#REF!-(#REF!*0.3)"/>
        <cfvo type="formula" val="#REF!-(#REF!*0.2)"/>
      </iconSet>
    </cfRule>
  </conditionalFormatting>
  <conditionalFormatting sqref="T34">
    <cfRule type="iconSet" priority="24">
      <iconSet>
        <cfvo type="percent" val="0"/>
        <cfvo type="formula" val="#REF!-(#REF!*0.3)"/>
        <cfvo type="formula" val="#REF!-(#REF!*0.2)"/>
      </iconSet>
    </cfRule>
  </conditionalFormatting>
  <conditionalFormatting sqref="T34">
    <cfRule type="iconSet" priority="25">
      <iconSet>
        <cfvo type="percent" val="0"/>
        <cfvo type="formula" val="#REF!-(#REF!*0.3)"/>
        <cfvo type="formula" val="#REF!-(#REF!*0.2)"/>
      </iconSet>
    </cfRule>
  </conditionalFormatting>
  <conditionalFormatting sqref="V34">
    <cfRule type="iconSet" priority="13">
      <iconSet>
        <cfvo type="percent" val="0"/>
        <cfvo type="num" val="0.12"/>
        <cfvo type="num" val="0.25"/>
      </iconSet>
    </cfRule>
  </conditionalFormatting>
  <conditionalFormatting sqref="V34">
    <cfRule type="iconSet" priority="2">
      <iconSet>
        <cfvo type="percent" val="0"/>
        <cfvo type="num" val="0.12"/>
        <cfvo type="num" val="0.25"/>
      </iconSet>
    </cfRule>
  </conditionalFormatting>
  <conditionalFormatting sqref="V34">
    <cfRule type="iconSet" priority="1">
      <iconSet>
        <cfvo type="percent" val="0"/>
        <cfvo type="formula" val="#REF!-(#REF!*0.3)"/>
        <cfvo type="formula" val="#REF!-(#REF!*0.2)"/>
      </iconSet>
    </cfRule>
  </conditionalFormatting>
  <conditionalFormatting sqref="V34">
    <cfRule type="iconSet" priority="3">
      <iconSet>
        <cfvo type="percent" val="0"/>
        <cfvo type="formula" val="#REF!-(#REF!*0.3)"/>
        <cfvo type="formula" val="#REF!-(#REF!*0.2)"/>
      </iconSet>
    </cfRule>
  </conditionalFormatting>
  <conditionalFormatting sqref="V34">
    <cfRule type="iconSet" priority="4">
      <iconSet>
        <cfvo type="percent" val="0"/>
        <cfvo type="formula" val="#REF!-(#REF!*0.3)"/>
        <cfvo type="formula" val="#REF!-(#REF!*0.2)"/>
      </iconSet>
    </cfRule>
  </conditionalFormatting>
  <conditionalFormatting sqref="V34">
    <cfRule type="iconSet" priority="5">
      <iconSet>
        <cfvo type="percent" val="0"/>
        <cfvo type="formula" val="#REF!-(#REF!*0.3)"/>
        <cfvo type="formula" val="#REF!-(#REF!*0.2)"/>
      </iconSet>
    </cfRule>
  </conditionalFormatting>
  <conditionalFormatting sqref="V34">
    <cfRule type="iconSet" priority="6">
      <iconSet>
        <cfvo type="percent" val="0"/>
        <cfvo type="formula" val="#REF!-(#REF!*0.3)"/>
        <cfvo type="formula" val="#REF!-(#REF!*0.2)"/>
      </iconSet>
    </cfRule>
  </conditionalFormatting>
  <conditionalFormatting sqref="V34">
    <cfRule type="iconSet" priority="7">
      <iconSet>
        <cfvo type="percent" val="0"/>
        <cfvo type="num" val="0.12"/>
        <cfvo type="num" val="0.25"/>
      </iconSet>
    </cfRule>
  </conditionalFormatting>
  <conditionalFormatting sqref="V34">
    <cfRule type="iconSet" priority="8">
      <iconSet>
        <cfvo type="percent" val="0"/>
        <cfvo type="formula" val="#REF!-(#REF!*0.3)"/>
        <cfvo type="formula" val="#REF!-(#REF!*0.2)"/>
      </iconSet>
    </cfRule>
  </conditionalFormatting>
  <conditionalFormatting sqref="V34">
    <cfRule type="iconSet" priority="9">
      <iconSet>
        <cfvo type="percent" val="0"/>
        <cfvo type="num" val="0.12"/>
        <cfvo type="num" val="0.25"/>
      </iconSet>
    </cfRule>
  </conditionalFormatting>
  <conditionalFormatting sqref="V34">
    <cfRule type="iconSet" priority="10">
      <iconSet>
        <cfvo type="percent" val="0"/>
        <cfvo type="formula" val="#REF!-(#REF!*0.3)"/>
        <cfvo type="formula" val="#REF!-(#REF!*0.2)"/>
      </iconSet>
    </cfRule>
  </conditionalFormatting>
  <conditionalFormatting sqref="V34">
    <cfRule type="iconSet" priority="11">
      <iconSet>
        <cfvo type="percent" val="0"/>
        <cfvo type="formula" val="#REF!-(#REF!*0.3)"/>
        <cfvo type="formula" val="#REF!-(#REF!*0.2)"/>
      </iconSet>
    </cfRule>
  </conditionalFormatting>
  <conditionalFormatting sqref="V34">
    <cfRule type="iconSet" priority="12">
      <iconSet>
        <cfvo type="percent" val="0"/>
        <cfvo type="formula" val="#REF!-(#REF!*0.3)"/>
        <cfvo type="formula" val="#REF!-(#REF!*0.2)"/>
      </iconSet>
    </cfRule>
  </conditionalFormatting>
  <dataValidations count="7">
    <dataValidation type="list" allowBlank="1" showInputMessage="1" showErrorMessage="1" sqref="M5:M6">
      <formula1>$S$3:$S$10</formula1>
    </dataValidation>
    <dataValidation type="list" allowBlank="1" showInputMessage="1" showErrorMessage="1" sqref="L29:L33 L36:L38">
      <formula1>Tendencia</formula1>
    </dataValidation>
    <dataValidation type="list" allowBlank="1" showInputMessage="1" showErrorMessage="1" sqref="K36:K40 K29:K33">
      <formula1>Frecuencia</formula1>
    </dataValidation>
    <dataValidation type="list" allowBlank="1" showInputMessage="1" showErrorMessage="1" sqref="I36:I40 I29:I33">
      <formula1>TipoInd</formula1>
    </dataValidation>
    <dataValidation type="list" allowBlank="1" showInputMessage="1" showErrorMessage="1" sqref="M36:M40 M29:M33">
      <formula1>Dependencia</formula1>
    </dataValidation>
    <dataValidation type="list" allowBlank="1" showInputMessage="1" showErrorMessage="1" sqref="N36:N42 N29:N33">
      <formula1>Cargo</formula1>
    </dataValidation>
    <dataValidation type="list" allowBlank="1" showInputMessage="1" showErrorMessage="1" sqref="B24:B28 B41:B42">
      <formula1>Proceso</formula1>
    </dataValidation>
  </dataValidations>
  <pageMargins left="0.70866141732283472" right="0.70866141732283472" top="0.28000000000000003" bottom="0.51" header="0.2" footer="0.24"/>
  <pageSetup paperSize="14" scale="24" orientation="landscape" r:id="rId1"/>
  <headerFooter>
    <oddFooter>&amp;LHoja &amp;P de &amp;N
&amp;F&amp;C&amp;G&amp;R&amp;A</oddFooter>
  </headerFooter>
  <drawing r:id="rId2"/>
  <legacyDrawing r:id="rId3"/>
  <legacyDrawingHF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[2]INFORMACIÓN!#REF!</xm:f>
          </x14:formula1>
          <xm:sqref>B41:B42</xm:sqref>
        </x14:dataValidation>
        <x14:dataValidation type="list" allowBlank="1" showInputMessage="1" showErrorMessage="1">
          <x14:formula1>
            <xm:f>[3]INFORMACIÓN!#REF!</xm:f>
          </x14:formula1>
          <xm:sqref>I5:I6 M5:M6 E5:E6</xm:sqref>
        </x14:dataValidation>
        <x14:dataValidation type="list" allowBlank="1" showInputMessage="1" showErrorMessage="1">
          <x14:formula1>
            <xm:f>[4]INFORMACIÓN!#REF!</xm:f>
          </x14:formula1>
          <xm:sqref>B24:B28</xm:sqref>
        </x14:dataValidation>
        <x14:dataValidation type="list" allowBlank="1" showInputMessage="1" showErrorMessage="1">
          <x14:formula1>
            <xm:f>[5]INFORMACIÓN!#REF!</xm:f>
          </x14:formula1>
          <xm:sqref>L35:N35 A35:B35 I35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Comp.1 Ind.MapadeRiesgos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Catalina Robles García</dc:creator>
  <cp:lastModifiedBy>Paula Catalina Robles García</cp:lastModifiedBy>
  <dcterms:created xsi:type="dcterms:W3CDTF">2017-08-24T19:31:33Z</dcterms:created>
  <dcterms:modified xsi:type="dcterms:W3CDTF">2017-08-24T19:31:53Z</dcterms:modified>
</cp:coreProperties>
</file>